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Wholesale Markets\00 - I-SEM (018)\10 - I-SEM Detailed Design\Capacity Remuneration Mechanism (CRM)\Applications\10. T-4 CY2026-27\03. Exceptions Note\"/>
    </mc:Choice>
  </mc:AlternateContent>
  <bookViews>
    <workbookView xWindow="3390" yWindow="4650" windowWidth="30765" windowHeight="23535"/>
  </bookViews>
  <sheets>
    <sheet name="USPC Application Principles" sheetId="3" r:id="rId1"/>
    <sheet name="USPC Submission &amp; Historic Cost" sheetId="1" r:id="rId2"/>
    <sheet name="Notes A - D and 1 - 12 " sheetId="2" r:id="rId3"/>
    <sheet name="Notes 13 - 21 " sheetId="4" r:id="rId4"/>
    <sheet name="UFI for CY202627" sheetId="23" r:id="rId5"/>
    <sheet name="UFI for CY202526" sheetId="22" r:id="rId6"/>
    <sheet name="UFI for CY202425" sheetId="21" r:id="rId7"/>
    <sheet name="UFI for CY202324" sheetId="20" r:id="rId8"/>
    <sheet name="UFI for CY202223" sheetId="16" r:id="rId9"/>
  </sheets>
  <definedNames>
    <definedName name="_xlnm.Print_Area" localSheetId="0">'USPC Application Principles'!$B$3:$B$100</definedName>
    <definedName name="_xlnm.Print_Area" localSheetId="1">'USPC Submission &amp; Historic Cost'!$B$1:$O$128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9" i="1" l="1"/>
  <c r="I26" i="22"/>
  <c r="L51" i="1"/>
  <c r="M51" i="1"/>
  <c r="N51" i="1"/>
  <c r="O51" i="1"/>
  <c r="P51" i="1"/>
  <c r="Q51" i="1"/>
  <c r="K51" i="1"/>
  <c r="F51" i="1"/>
  <c r="G51" i="1"/>
  <c r="H51" i="1"/>
  <c r="I51" i="1"/>
  <c r="J51" i="1"/>
  <c r="E51" i="1"/>
  <c r="L50" i="1"/>
  <c r="K50" i="1"/>
  <c r="F50" i="1"/>
  <c r="G50" i="1"/>
  <c r="H50" i="1"/>
  <c r="I50" i="1"/>
  <c r="J50" i="1"/>
  <c r="E50" i="1"/>
  <c r="I36" i="23"/>
  <c r="E36" i="23"/>
  <c r="E38" i="23" s="1"/>
  <c r="R34" i="23"/>
  <c r="Q34" i="23"/>
  <c r="P34" i="23"/>
  <c r="O34" i="23"/>
  <c r="N34" i="23"/>
  <c r="M34" i="23"/>
  <c r="L34" i="23"/>
  <c r="K34" i="23"/>
  <c r="J34" i="23"/>
  <c r="I34" i="23"/>
  <c r="H34" i="23"/>
  <c r="G34" i="23"/>
  <c r="F34" i="23"/>
  <c r="E34" i="23"/>
  <c r="D34" i="23"/>
  <c r="C34" i="23"/>
  <c r="N33" i="23"/>
  <c r="N36" i="23" s="1"/>
  <c r="L33" i="23"/>
  <c r="L36" i="23" s="1"/>
  <c r="K33" i="23"/>
  <c r="J33" i="23"/>
  <c r="J36" i="23" s="1"/>
  <c r="I33" i="23"/>
  <c r="H33" i="23"/>
  <c r="H36" i="23" s="1"/>
  <c r="H38" i="23" s="1"/>
  <c r="G33" i="23"/>
  <c r="G41" i="23" s="1"/>
  <c r="F33" i="23"/>
  <c r="F36" i="23" s="1"/>
  <c r="E33" i="23"/>
  <c r="E41" i="23" s="1"/>
  <c r="D33" i="23"/>
  <c r="D36" i="23" s="1"/>
  <c r="D38" i="23" s="1"/>
  <c r="C33" i="23"/>
  <c r="C41" i="23" s="1"/>
  <c r="H25" i="23"/>
  <c r="G25" i="23"/>
  <c r="F25" i="23"/>
  <c r="E25" i="23"/>
  <c r="D25" i="23"/>
  <c r="C25" i="23"/>
  <c r="L21" i="23"/>
  <c r="M20" i="23"/>
  <c r="L20" i="23"/>
  <c r="L22" i="23" s="1"/>
  <c r="K20" i="23"/>
  <c r="J20" i="23"/>
  <c r="I20" i="23"/>
  <c r="H20" i="23"/>
  <c r="H22" i="23" s="1"/>
  <c r="G20" i="23"/>
  <c r="G22" i="23" s="1"/>
  <c r="F20" i="23"/>
  <c r="E20" i="23"/>
  <c r="E22" i="23" s="1"/>
  <c r="D20" i="23"/>
  <c r="D22" i="23" s="1"/>
  <c r="C20" i="23"/>
  <c r="C22" i="23" s="1"/>
  <c r="N17" i="23"/>
  <c r="N20" i="23" s="1"/>
  <c r="M17" i="23"/>
  <c r="M21" i="23" s="1"/>
  <c r="K10" i="23"/>
  <c r="L10" i="23" s="1"/>
  <c r="M10" i="23" s="1"/>
  <c r="N10" i="23" s="1"/>
  <c r="O10" i="23" s="1"/>
  <c r="P10" i="23" s="1"/>
  <c r="Q10" i="23" s="1"/>
  <c r="R10" i="23" s="1"/>
  <c r="S10" i="23" s="1"/>
  <c r="J10" i="23"/>
  <c r="H10" i="23"/>
  <c r="G10" i="23" s="1"/>
  <c r="F10" i="23" s="1"/>
  <c r="E10" i="23" s="1"/>
  <c r="D10" i="23" s="1"/>
  <c r="C10" i="23" s="1"/>
  <c r="K9" i="23"/>
  <c r="J9" i="23"/>
  <c r="J11" i="23" s="1"/>
  <c r="H9" i="23"/>
  <c r="G9" i="23" s="1"/>
  <c r="F9" i="23"/>
  <c r="F11" i="23" l="1"/>
  <c r="E9" i="23"/>
  <c r="G11" i="23"/>
  <c r="G23" i="23"/>
  <c r="F38" i="23"/>
  <c r="F39" i="23" s="1"/>
  <c r="N22" i="23"/>
  <c r="L9" i="23"/>
  <c r="K11" i="23"/>
  <c r="M22" i="23"/>
  <c r="C36" i="23"/>
  <c r="C38" i="23" s="1"/>
  <c r="G36" i="23"/>
  <c r="G38" i="23" s="1"/>
  <c r="G39" i="23" s="1"/>
  <c r="K36" i="23"/>
  <c r="D41" i="23"/>
  <c r="H41" i="23"/>
  <c r="H11" i="23"/>
  <c r="N21" i="23"/>
  <c r="O17" i="23"/>
  <c r="F22" i="23"/>
  <c r="F23" i="23" s="1"/>
  <c r="M33" i="23"/>
  <c r="N37" i="23"/>
  <c r="N38" i="23" s="1"/>
  <c r="F41" i="23"/>
  <c r="J9" i="22"/>
  <c r="J10" i="22"/>
  <c r="G18" i="1"/>
  <c r="H18" i="1" s="1"/>
  <c r="I18" i="1" s="1"/>
  <c r="J18" i="1" s="1"/>
  <c r="K18" i="1" s="1"/>
  <c r="L18" i="1" s="1"/>
  <c r="M18" i="1" s="1"/>
  <c r="N18" i="1" s="1"/>
  <c r="O18" i="1" s="1"/>
  <c r="P18" i="1" s="1"/>
  <c r="Q18" i="1" s="1"/>
  <c r="H39" i="23" l="1"/>
  <c r="H23" i="23"/>
  <c r="E11" i="23"/>
  <c r="D9" i="23"/>
  <c r="O33" i="23"/>
  <c r="O20" i="23"/>
  <c r="O22" i="23" s="1"/>
  <c r="O21" i="23"/>
  <c r="P17" i="23"/>
  <c r="L11" i="23"/>
  <c r="L23" i="23" s="1"/>
  <c r="M9" i="23"/>
  <c r="M36" i="23"/>
  <c r="J11" i="22"/>
  <c r="L21" i="22"/>
  <c r="L20" i="22"/>
  <c r="K20" i="22"/>
  <c r="J20" i="22"/>
  <c r="H20" i="22"/>
  <c r="G20" i="22"/>
  <c r="G22" i="22" s="1"/>
  <c r="F20" i="22"/>
  <c r="F22" i="22" s="1"/>
  <c r="E20" i="22"/>
  <c r="E22" i="22" s="1"/>
  <c r="D20" i="22"/>
  <c r="D22" i="22" s="1"/>
  <c r="C20" i="22"/>
  <c r="C22" i="22" s="1"/>
  <c r="I20" i="22"/>
  <c r="H10" i="22"/>
  <c r="G10" i="22" s="1"/>
  <c r="F10" i="22" s="1"/>
  <c r="E10" i="22" s="1"/>
  <c r="D10" i="22" s="1"/>
  <c r="C10" i="22" s="1"/>
  <c r="H9" i="22"/>
  <c r="R34" i="22"/>
  <c r="Q34" i="22"/>
  <c r="P34" i="22"/>
  <c r="O34" i="22"/>
  <c r="N34" i="22"/>
  <c r="M34" i="22"/>
  <c r="L34" i="22"/>
  <c r="K34" i="22"/>
  <c r="J34" i="22"/>
  <c r="I34" i="22"/>
  <c r="H34" i="22"/>
  <c r="G34" i="22"/>
  <c r="F34" i="22"/>
  <c r="E34" i="22"/>
  <c r="D34" i="22"/>
  <c r="C34" i="22"/>
  <c r="L33" i="22"/>
  <c r="L36" i="22" s="1"/>
  <c r="K33" i="22"/>
  <c r="K36" i="22" s="1"/>
  <c r="J33" i="22"/>
  <c r="J36" i="22" s="1"/>
  <c r="I33" i="22"/>
  <c r="I36" i="22" s="1"/>
  <c r="H33" i="22"/>
  <c r="H36" i="22" s="1"/>
  <c r="G33" i="22"/>
  <c r="G36" i="22" s="1"/>
  <c r="F33" i="22"/>
  <c r="F41" i="22" s="1"/>
  <c r="E33" i="22"/>
  <c r="E41" i="22" s="1"/>
  <c r="D33" i="22"/>
  <c r="D36" i="22" s="1"/>
  <c r="C33" i="22"/>
  <c r="C36" i="22" s="1"/>
  <c r="H25" i="22"/>
  <c r="G25" i="22"/>
  <c r="F25" i="22"/>
  <c r="E25" i="22"/>
  <c r="D25" i="22"/>
  <c r="C25" i="22"/>
  <c r="M17" i="22"/>
  <c r="M33" i="22" s="1"/>
  <c r="M36" i="22" s="1"/>
  <c r="K10" i="22"/>
  <c r="L10" i="22" s="1"/>
  <c r="M10" i="22" s="1"/>
  <c r="N10" i="22" s="1"/>
  <c r="O10" i="22" s="1"/>
  <c r="P10" i="22" s="1"/>
  <c r="Q10" i="22" s="1"/>
  <c r="R10" i="22" s="1"/>
  <c r="S10" i="22" s="1"/>
  <c r="C59" i="20"/>
  <c r="C59" i="16"/>
  <c r="W61" i="1"/>
  <c r="W60" i="1"/>
  <c r="W59" i="1"/>
  <c r="W58" i="1"/>
  <c r="W57" i="1"/>
  <c r="W56" i="1"/>
  <c r="W55" i="1"/>
  <c r="W54" i="1"/>
  <c r="W53" i="1"/>
  <c r="K65" i="1"/>
  <c r="K68" i="1" s="1"/>
  <c r="V35" i="1"/>
  <c r="V34" i="1"/>
  <c r="V28" i="1"/>
  <c r="V26" i="1"/>
  <c r="V25" i="1"/>
  <c r="V24" i="1"/>
  <c r="V23" i="1"/>
  <c r="V22" i="1"/>
  <c r="V19" i="1"/>
  <c r="K36" i="1"/>
  <c r="K31" i="1"/>
  <c r="K38" i="1" s="1"/>
  <c r="K41" i="1" s="1"/>
  <c r="K44" i="1" s="1"/>
  <c r="L17" i="1"/>
  <c r="N9" i="23" l="1"/>
  <c r="M11" i="23"/>
  <c r="C9" i="23"/>
  <c r="C11" i="23" s="1"/>
  <c r="D11" i="23"/>
  <c r="E23" i="23"/>
  <c r="E39" i="23"/>
  <c r="O37" i="23"/>
  <c r="O36" i="23"/>
  <c r="O38" i="23" s="1"/>
  <c r="P20" i="23"/>
  <c r="Q17" i="23"/>
  <c r="P21" i="23"/>
  <c r="P33" i="23"/>
  <c r="E36" i="22"/>
  <c r="H11" i="22"/>
  <c r="M20" i="22"/>
  <c r="M21" i="22"/>
  <c r="F36" i="22"/>
  <c r="G9" i="22"/>
  <c r="G11" i="22" s="1"/>
  <c r="L22" i="22"/>
  <c r="N17" i="22"/>
  <c r="O17" i="22" s="1"/>
  <c r="E38" i="22"/>
  <c r="K9" i="22"/>
  <c r="C41" i="22"/>
  <c r="C38" i="22"/>
  <c r="G41" i="22"/>
  <c r="G38" i="22"/>
  <c r="G39" i="22" s="1"/>
  <c r="F38" i="22"/>
  <c r="D41" i="22"/>
  <c r="D38" i="22"/>
  <c r="H41" i="22"/>
  <c r="V61" i="1"/>
  <c r="R61" i="1" s="1"/>
  <c r="V60" i="1"/>
  <c r="R60" i="1" s="1"/>
  <c r="V59" i="1"/>
  <c r="R59" i="1" s="1"/>
  <c r="V58" i="1"/>
  <c r="R58" i="1" s="1"/>
  <c r="V57" i="1"/>
  <c r="R57" i="1" s="1"/>
  <c r="V56" i="1"/>
  <c r="R56" i="1" s="1"/>
  <c r="V55" i="1"/>
  <c r="R55" i="1" s="1"/>
  <c r="V54" i="1"/>
  <c r="R54" i="1" s="1"/>
  <c r="V53" i="1"/>
  <c r="R53" i="1" s="1"/>
  <c r="S61" i="1"/>
  <c r="S60" i="1"/>
  <c r="S59" i="1"/>
  <c r="S58" i="1"/>
  <c r="S57" i="1"/>
  <c r="S56" i="1"/>
  <c r="S55" i="1"/>
  <c r="S54" i="1"/>
  <c r="S53" i="1"/>
  <c r="U35" i="1"/>
  <c r="R35" i="1" s="1"/>
  <c r="U34" i="1"/>
  <c r="U28" i="1"/>
  <c r="R28" i="1" s="1"/>
  <c r="U26" i="1"/>
  <c r="R26" i="1" s="1"/>
  <c r="U25" i="1"/>
  <c r="R25" i="1" s="1"/>
  <c r="U24" i="1"/>
  <c r="U23" i="1"/>
  <c r="U22" i="1"/>
  <c r="R22" i="1" s="1"/>
  <c r="U19" i="1"/>
  <c r="R19" i="1" s="1"/>
  <c r="S35" i="1"/>
  <c r="S34" i="1"/>
  <c r="R34" i="1"/>
  <c r="S28" i="1"/>
  <c r="S26" i="1"/>
  <c r="S25" i="1"/>
  <c r="S24" i="1"/>
  <c r="R24" i="1"/>
  <c r="S23" i="1"/>
  <c r="R23" i="1"/>
  <c r="S22" i="1"/>
  <c r="S19" i="1"/>
  <c r="Q21" i="23" l="1"/>
  <c r="Q33" i="23"/>
  <c r="Q20" i="23"/>
  <c r="Q22" i="23" s="1"/>
  <c r="R17" i="23"/>
  <c r="P22" i="23"/>
  <c r="M23" i="23"/>
  <c r="P36" i="23"/>
  <c r="P37" i="23"/>
  <c r="D23" i="23"/>
  <c r="D39" i="23"/>
  <c r="O9" i="23"/>
  <c r="N11" i="23"/>
  <c r="C23" i="23"/>
  <c r="C39" i="23"/>
  <c r="F9" i="22"/>
  <c r="E9" i="22" s="1"/>
  <c r="D9" i="22" s="1"/>
  <c r="C9" i="22" s="1"/>
  <c r="C11" i="22" s="1"/>
  <c r="O21" i="22"/>
  <c r="O20" i="22"/>
  <c r="G23" i="22"/>
  <c r="F11" i="22"/>
  <c r="N33" i="22"/>
  <c r="N21" i="22"/>
  <c r="N20" i="22"/>
  <c r="E11" i="22"/>
  <c r="M22" i="22"/>
  <c r="P17" i="22"/>
  <c r="O33" i="22"/>
  <c r="L9" i="22"/>
  <c r="K11" i="22"/>
  <c r="L26" i="21"/>
  <c r="K26" i="21"/>
  <c r="L25" i="21"/>
  <c r="K25" i="21"/>
  <c r="J25" i="21"/>
  <c r="I25" i="21"/>
  <c r="H25" i="21"/>
  <c r="G25" i="21"/>
  <c r="F25" i="21"/>
  <c r="E25" i="21"/>
  <c r="E27" i="21" s="1"/>
  <c r="D25" i="21"/>
  <c r="D27" i="21" s="1"/>
  <c r="C25" i="21"/>
  <c r="C27" i="21" s="1"/>
  <c r="G10" i="21"/>
  <c r="F10" i="21" s="1"/>
  <c r="E10" i="21" s="1"/>
  <c r="D10" i="21" s="1"/>
  <c r="C10" i="21" s="1"/>
  <c r="G9" i="21"/>
  <c r="L38" i="21"/>
  <c r="L41" i="21" s="1"/>
  <c r="K38" i="21"/>
  <c r="K41" i="21" s="1"/>
  <c r="J38" i="21"/>
  <c r="J41" i="21" s="1"/>
  <c r="I38" i="21"/>
  <c r="I41" i="21" s="1"/>
  <c r="H38" i="21"/>
  <c r="H46" i="21" s="1"/>
  <c r="G38" i="21"/>
  <c r="G46" i="21" s="1"/>
  <c r="F38" i="21"/>
  <c r="F41" i="21" s="1"/>
  <c r="E38" i="21"/>
  <c r="E41" i="21" s="1"/>
  <c r="E43" i="21" s="1"/>
  <c r="D38" i="21"/>
  <c r="D46" i="21" s="1"/>
  <c r="C38" i="21"/>
  <c r="H30" i="21"/>
  <c r="G30" i="21"/>
  <c r="F30" i="21"/>
  <c r="E30" i="21"/>
  <c r="D30" i="21"/>
  <c r="C30" i="21"/>
  <c r="M22" i="21"/>
  <c r="M38" i="21" s="1"/>
  <c r="M42" i="21" s="1"/>
  <c r="I10" i="21"/>
  <c r="J10" i="21" s="1"/>
  <c r="K10" i="21" s="1"/>
  <c r="L10" i="21" s="1"/>
  <c r="M10" i="21" s="1"/>
  <c r="N10" i="21" s="1"/>
  <c r="O10" i="21" s="1"/>
  <c r="P10" i="21" s="1"/>
  <c r="Q10" i="21" s="1"/>
  <c r="R10" i="21" s="1"/>
  <c r="S10" i="21" s="1"/>
  <c r="I9" i="21"/>
  <c r="J9" i="21" s="1"/>
  <c r="Q36" i="23" l="1"/>
  <c r="Q37" i="23"/>
  <c r="P9" i="23"/>
  <c r="O11" i="23"/>
  <c r="N39" i="23"/>
  <c r="N23" i="23"/>
  <c r="P38" i="23"/>
  <c r="R33" i="23"/>
  <c r="R20" i="23"/>
  <c r="R22" i="23" s="1"/>
  <c r="S17" i="23"/>
  <c r="R21" i="23"/>
  <c r="D26" i="23"/>
  <c r="K27" i="21"/>
  <c r="D11" i="22"/>
  <c r="N22" i="22"/>
  <c r="M41" i="21"/>
  <c r="M43" i="21" s="1"/>
  <c r="N36" i="22"/>
  <c r="N37" i="22"/>
  <c r="E46" i="21"/>
  <c r="M26" i="21"/>
  <c r="O36" i="22"/>
  <c r="O37" i="22"/>
  <c r="F23" i="22"/>
  <c r="G11" i="21"/>
  <c r="M25" i="21"/>
  <c r="P21" i="22"/>
  <c r="P20" i="22"/>
  <c r="F39" i="22"/>
  <c r="F27" i="21"/>
  <c r="E39" i="22"/>
  <c r="E23" i="22"/>
  <c r="D23" i="22"/>
  <c r="D39" i="22"/>
  <c r="O22" i="22"/>
  <c r="L11" i="22"/>
  <c r="L23" i="22" s="1"/>
  <c r="M9" i="22"/>
  <c r="C23" i="22"/>
  <c r="Q17" i="22"/>
  <c r="P33" i="22"/>
  <c r="C39" i="22"/>
  <c r="F9" i="21"/>
  <c r="E9" i="21" s="1"/>
  <c r="D9" i="21" s="1"/>
  <c r="C41" i="21"/>
  <c r="C43" i="21" s="1"/>
  <c r="G41" i="21"/>
  <c r="N22" i="21"/>
  <c r="O22" i="21" s="1"/>
  <c r="D41" i="21"/>
  <c r="D43" i="21" s="1"/>
  <c r="H41" i="21"/>
  <c r="L27" i="21"/>
  <c r="E11" i="21"/>
  <c r="E28" i="21" s="1"/>
  <c r="C46" i="21"/>
  <c r="J11" i="21"/>
  <c r="K9" i="21"/>
  <c r="I11" i="21"/>
  <c r="F46" i="21"/>
  <c r="F43" i="21"/>
  <c r="L25" i="20"/>
  <c r="K25" i="20"/>
  <c r="J25" i="20"/>
  <c r="I25" i="20"/>
  <c r="H25" i="20"/>
  <c r="G25" i="20"/>
  <c r="F25" i="20"/>
  <c r="E25" i="20"/>
  <c r="D25" i="20"/>
  <c r="C25" i="20"/>
  <c r="Q38" i="23" l="1"/>
  <c r="P11" i="23"/>
  <c r="P23" i="23" s="1"/>
  <c r="Q9" i="23"/>
  <c r="R36" i="23"/>
  <c r="R38" i="23" s="1"/>
  <c r="R37" i="23"/>
  <c r="S33" i="23"/>
  <c r="S20" i="23"/>
  <c r="S21" i="23"/>
  <c r="C26" i="23"/>
  <c r="F26" i="23"/>
  <c r="G26" i="23"/>
  <c r="E26" i="23"/>
  <c r="H26" i="23"/>
  <c r="P39" i="23"/>
  <c r="O23" i="23"/>
  <c r="O39" i="23"/>
  <c r="H42" i="23"/>
  <c r="N38" i="22"/>
  <c r="C9" i="21"/>
  <c r="C11" i="21" s="1"/>
  <c r="D11" i="21"/>
  <c r="D28" i="21" s="1"/>
  <c r="F11" i="21"/>
  <c r="F44" i="21" s="1"/>
  <c r="P37" i="22"/>
  <c r="P36" i="22"/>
  <c r="Q21" i="22"/>
  <c r="Q20" i="22"/>
  <c r="O38" i="22"/>
  <c r="P22" i="22"/>
  <c r="Q33" i="22"/>
  <c r="R17" i="22"/>
  <c r="M11" i="22"/>
  <c r="N9" i="22"/>
  <c r="O26" i="21"/>
  <c r="O25" i="21"/>
  <c r="E44" i="21"/>
  <c r="N26" i="21"/>
  <c r="N25" i="21"/>
  <c r="N38" i="21"/>
  <c r="M27" i="21"/>
  <c r="P22" i="21"/>
  <c r="O38" i="21"/>
  <c r="C28" i="21"/>
  <c r="L9" i="21"/>
  <c r="K11" i="21"/>
  <c r="K28" i="21" s="1"/>
  <c r="C44" i="21"/>
  <c r="L26" i="20"/>
  <c r="K26" i="20"/>
  <c r="K27" i="20" s="1"/>
  <c r="J26" i="20"/>
  <c r="D27" i="20"/>
  <c r="C27" i="20"/>
  <c r="F10" i="20"/>
  <c r="E10" i="20" s="1"/>
  <c r="D10" i="20" s="1"/>
  <c r="C10" i="20" s="1"/>
  <c r="F9" i="20"/>
  <c r="L38" i="20"/>
  <c r="K38" i="20"/>
  <c r="K41" i="20" s="1"/>
  <c r="J38" i="20"/>
  <c r="J41" i="20" s="1"/>
  <c r="I38" i="20"/>
  <c r="I41" i="20" s="1"/>
  <c r="H38" i="20"/>
  <c r="G38" i="20"/>
  <c r="F38" i="20"/>
  <c r="F41" i="20" s="1"/>
  <c r="E38" i="20"/>
  <c r="E41" i="20" s="1"/>
  <c r="D38" i="20"/>
  <c r="C38" i="20"/>
  <c r="H30" i="20"/>
  <c r="G30" i="20"/>
  <c r="F30" i="20"/>
  <c r="E30" i="20"/>
  <c r="D30" i="20"/>
  <c r="C30" i="20"/>
  <c r="E27" i="20"/>
  <c r="M22" i="20"/>
  <c r="M25" i="20" s="1"/>
  <c r="H10" i="20"/>
  <c r="I10" i="20" s="1"/>
  <c r="J10" i="20" s="1"/>
  <c r="K10" i="20" s="1"/>
  <c r="L10" i="20" s="1"/>
  <c r="M10" i="20" s="1"/>
  <c r="N10" i="20" s="1"/>
  <c r="O10" i="20" s="1"/>
  <c r="P10" i="20" s="1"/>
  <c r="Q10" i="20" s="1"/>
  <c r="R10" i="20" s="1"/>
  <c r="S10" i="20" s="1"/>
  <c r="H9" i="20"/>
  <c r="E9" i="20"/>
  <c r="L38" i="16"/>
  <c r="L41" i="16" s="1"/>
  <c r="K38" i="16"/>
  <c r="K42" i="16" s="1"/>
  <c r="J38" i="16"/>
  <c r="J41" i="16" s="1"/>
  <c r="I38" i="16"/>
  <c r="I41" i="16" s="1"/>
  <c r="H38" i="16"/>
  <c r="H41" i="16" s="1"/>
  <c r="G38" i="16"/>
  <c r="G46" i="16" s="1"/>
  <c r="F38" i="16"/>
  <c r="F41" i="16" s="1"/>
  <c r="E38" i="16"/>
  <c r="E46" i="16" s="1"/>
  <c r="D38" i="16"/>
  <c r="D46" i="16" s="1"/>
  <c r="C38" i="16"/>
  <c r="C46" i="16" s="1"/>
  <c r="H30" i="16"/>
  <c r="G30" i="16"/>
  <c r="F30" i="16"/>
  <c r="E30" i="16"/>
  <c r="D30" i="16"/>
  <c r="C30" i="16"/>
  <c r="L26" i="16"/>
  <c r="K26" i="16"/>
  <c r="J26" i="16"/>
  <c r="I26" i="16"/>
  <c r="L25" i="16"/>
  <c r="K25" i="16"/>
  <c r="J25" i="16"/>
  <c r="I25" i="16"/>
  <c r="I27" i="16" s="1"/>
  <c r="H25" i="16"/>
  <c r="G25" i="16"/>
  <c r="F25" i="16"/>
  <c r="E25" i="16"/>
  <c r="E27" i="16" s="1"/>
  <c r="D25" i="16"/>
  <c r="D27" i="16" s="1"/>
  <c r="C25" i="16"/>
  <c r="C27" i="16" s="1"/>
  <c r="M22" i="16"/>
  <c r="M26" i="16" s="1"/>
  <c r="G10" i="16"/>
  <c r="H10" i="16" s="1"/>
  <c r="I10" i="16" s="1"/>
  <c r="J10" i="16" s="1"/>
  <c r="K10" i="16" s="1"/>
  <c r="L10" i="16" s="1"/>
  <c r="M10" i="16" s="1"/>
  <c r="N10" i="16" s="1"/>
  <c r="O10" i="16" s="1"/>
  <c r="P10" i="16" s="1"/>
  <c r="Q10" i="16" s="1"/>
  <c r="R10" i="16" s="1"/>
  <c r="S10" i="16" s="1"/>
  <c r="E10" i="16"/>
  <c r="D10" i="16" s="1"/>
  <c r="C10" i="16" s="1"/>
  <c r="G9" i="16"/>
  <c r="H9" i="16" s="1"/>
  <c r="E9" i="16"/>
  <c r="S37" i="23" l="1"/>
  <c r="S36" i="23"/>
  <c r="S38" i="23" s="1"/>
  <c r="C42" i="23"/>
  <c r="F42" i="23"/>
  <c r="R9" i="23"/>
  <c r="Q11" i="23"/>
  <c r="Q23" i="23" s="1"/>
  <c r="D42" i="23"/>
  <c r="E42" i="23"/>
  <c r="S22" i="23"/>
  <c r="G42" i="23"/>
  <c r="Q39" i="23"/>
  <c r="D44" i="21"/>
  <c r="F28" i="21"/>
  <c r="Q37" i="22"/>
  <c r="Q36" i="22"/>
  <c r="R21" i="22"/>
  <c r="R20" i="22"/>
  <c r="G26" i="22"/>
  <c r="P38" i="22"/>
  <c r="M23" i="22"/>
  <c r="Q22" i="22"/>
  <c r="O9" i="22"/>
  <c r="N11" i="22"/>
  <c r="R33" i="22"/>
  <c r="S17" i="22"/>
  <c r="E26" i="22" s="1"/>
  <c r="E11" i="16"/>
  <c r="N27" i="21"/>
  <c r="O41" i="21"/>
  <c r="O42" i="21"/>
  <c r="N41" i="21"/>
  <c r="N42" i="21"/>
  <c r="N22" i="20"/>
  <c r="N25" i="20" s="1"/>
  <c r="P25" i="21"/>
  <c r="P26" i="21"/>
  <c r="E11" i="20"/>
  <c r="E28" i="20" s="1"/>
  <c r="C46" i="20"/>
  <c r="C41" i="20"/>
  <c r="C43" i="20" s="1"/>
  <c r="G46" i="20"/>
  <c r="G41" i="20"/>
  <c r="H11" i="20"/>
  <c r="D46" i="20"/>
  <c r="D41" i="20"/>
  <c r="D43" i="20" s="1"/>
  <c r="H46" i="20"/>
  <c r="H41" i="20"/>
  <c r="L42" i="20"/>
  <c r="L41" i="20"/>
  <c r="M38" i="20"/>
  <c r="F11" i="20"/>
  <c r="M26" i="20"/>
  <c r="M27" i="20" s="1"/>
  <c r="H11" i="16"/>
  <c r="G11" i="16"/>
  <c r="O27" i="21"/>
  <c r="L11" i="21"/>
  <c r="M9" i="21"/>
  <c r="Q22" i="21"/>
  <c r="P38" i="21"/>
  <c r="L27" i="16"/>
  <c r="K27" i="16"/>
  <c r="D9" i="20"/>
  <c r="L27" i="20"/>
  <c r="I9" i="20"/>
  <c r="J9" i="20" s="1"/>
  <c r="J11" i="20" s="1"/>
  <c r="O22" i="20"/>
  <c r="N38" i="20"/>
  <c r="E43" i="20"/>
  <c r="E46" i="20"/>
  <c r="F46" i="20"/>
  <c r="J27" i="16"/>
  <c r="E28" i="16"/>
  <c r="L42" i="16"/>
  <c r="L43" i="16" s="1"/>
  <c r="H46" i="16"/>
  <c r="D9" i="16"/>
  <c r="I9" i="16"/>
  <c r="N22" i="16"/>
  <c r="M25" i="16"/>
  <c r="M27" i="16" s="1"/>
  <c r="M38" i="16"/>
  <c r="C41" i="16"/>
  <c r="C43" i="16" s="1"/>
  <c r="G41" i="16"/>
  <c r="K41" i="16"/>
  <c r="K43" i="16" s="1"/>
  <c r="F46" i="16"/>
  <c r="D41" i="16"/>
  <c r="D43" i="16" s="1"/>
  <c r="E41" i="16"/>
  <c r="E43" i="16" s="1"/>
  <c r="E44" i="16" s="1"/>
  <c r="S9" i="23" l="1"/>
  <c r="S11" i="23" s="1"/>
  <c r="R11" i="23"/>
  <c r="H26" i="22"/>
  <c r="D26" i="22"/>
  <c r="R36" i="22"/>
  <c r="R37" i="22"/>
  <c r="S21" i="22"/>
  <c r="S20" i="22"/>
  <c r="F26" i="22"/>
  <c r="C26" i="22"/>
  <c r="R22" i="22"/>
  <c r="P9" i="22"/>
  <c r="O11" i="22"/>
  <c r="Q38" i="22"/>
  <c r="S33" i="22"/>
  <c r="E42" i="22" s="1"/>
  <c r="N23" i="22"/>
  <c r="N39" i="22"/>
  <c r="P41" i="21"/>
  <c r="P42" i="21"/>
  <c r="Q26" i="21"/>
  <c r="Q25" i="21"/>
  <c r="E44" i="20"/>
  <c r="I11" i="20"/>
  <c r="L43" i="20"/>
  <c r="N26" i="20"/>
  <c r="N27" i="20" s="1"/>
  <c r="N43" i="21"/>
  <c r="N42" i="20"/>
  <c r="N41" i="20"/>
  <c r="O25" i="20"/>
  <c r="O26" i="20"/>
  <c r="K9" i="20"/>
  <c r="K11" i="20" s="1"/>
  <c r="K28" i="20" s="1"/>
  <c r="M42" i="20"/>
  <c r="M41" i="20"/>
  <c r="P27" i="21"/>
  <c r="L28" i="21"/>
  <c r="O43" i="21"/>
  <c r="Q38" i="21"/>
  <c r="R22" i="21"/>
  <c r="M11" i="21"/>
  <c r="N9" i="21"/>
  <c r="C9" i="20"/>
  <c r="C11" i="20" s="1"/>
  <c r="D11" i="20"/>
  <c r="L9" i="20"/>
  <c r="O38" i="20"/>
  <c r="P22" i="20"/>
  <c r="D11" i="16"/>
  <c r="D44" i="16" s="1"/>
  <c r="C9" i="16"/>
  <c r="C11" i="16" s="1"/>
  <c r="C44" i="16" s="1"/>
  <c r="N26" i="16"/>
  <c r="N38" i="16"/>
  <c r="N25" i="16"/>
  <c r="O22" i="16"/>
  <c r="M41" i="16"/>
  <c r="M42" i="16"/>
  <c r="J9" i="16"/>
  <c r="I11" i="16"/>
  <c r="R23" i="23" l="1"/>
  <c r="R39" i="23"/>
  <c r="I26" i="23"/>
  <c r="J26" i="23" s="1"/>
  <c r="I42" i="23"/>
  <c r="J42" i="23" s="1"/>
  <c r="S39" i="23"/>
  <c r="S23" i="23"/>
  <c r="G42" i="22"/>
  <c r="S36" i="22"/>
  <c r="S37" i="22"/>
  <c r="H42" i="22"/>
  <c r="C42" i="22"/>
  <c r="F42" i="22"/>
  <c r="D42" i="22"/>
  <c r="S22" i="22"/>
  <c r="O23" i="22"/>
  <c r="O39" i="22"/>
  <c r="R38" i="22"/>
  <c r="P11" i="22"/>
  <c r="Q9" i="22"/>
  <c r="Q42" i="21"/>
  <c r="Q41" i="21"/>
  <c r="R26" i="21"/>
  <c r="R25" i="21"/>
  <c r="M43" i="20"/>
  <c r="P25" i="20"/>
  <c r="P26" i="20"/>
  <c r="O42" i="20"/>
  <c r="O43" i="20" s="1"/>
  <c r="O41" i="20"/>
  <c r="N27" i="16"/>
  <c r="P43" i="21"/>
  <c r="Q27" i="21"/>
  <c r="M28" i="21"/>
  <c r="M44" i="21"/>
  <c r="S22" i="21"/>
  <c r="H31" i="21" s="1"/>
  <c r="R38" i="21"/>
  <c r="O9" i="21"/>
  <c r="N11" i="21"/>
  <c r="N43" i="20"/>
  <c r="D28" i="20"/>
  <c r="D44" i="20"/>
  <c r="C28" i="20"/>
  <c r="C44" i="20"/>
  <c r="P38" i="20"/>
  <c r="Q22" i="20"/>
  <c r="L11" i="20"/>
  <c r="M9" i="20"/>
  <c r="O27" i="20"/>
  <c r="K9" i="16"/>
  <c r="J11" i="16"/>
  <c r="J28" i="16" s="1"/>
  <c r="O38" i="16"/>
  <c r="O25" i="16"/>
  <c r="P22" i="16"/>
  <c r="O26" i="16"/>
  <c r="N42" i="16"/>
  <c r="N41" i="16"/>
  <c r="C28" i="16"/>
  <c r="M43" i="16"/>
  <c r="I28" i="16"/>
  <c r="D28" i="16"/>
  <c r="C50" i="23" l="1"/>
  <c r="L37" i="23"/>
  <c r="L38" i="23" s="1"/>
  <c r="L39" i="23" s="1"/>
  <c r="J37" i="23"/>
  <c r="J38" i="23" s="1"/>
  <c r="J39" i="23" s="1"/>
  <c r="I37" i="23"/>
  <c r="I38" i="23" s="1"/>
  <c r="I39" i="23" s="1"/>
  <c r="K37" i="23"/>
  <c r="K38" i="23" s="1"/>
  <c r="K39" i="23" s="1"/>
  <c r="M37" i="23"/>
  <c r="M38" i="23" s="1"/>
  <c r="M39" i="23" s="1"/>
  <c r="I21" i="23"/>
  <c r="I22" i="23" s="1"/>
  <c r="I23" i="23" s="1"/>
  <c r="T23" i="23" s="1"/>
  <c r="C49" i="23"/>
  <c r="C53" i="23" s="1"/>
  <c r="K21" i="23"/>
  <c r="K22" i="23" s="1"/>
  <c r="K23" i="23" s="1"/>
  <c r="J21" i="23"/>
  <c r="J22" i="23" s="1"/>
  <c r="J23" i="23" s="1"/>
  <c r="E31" i="21"/>
  <c r="H22" i="22"/>
  <c r="H23" i="22" s="1"/>
  <c r="S38" i="22"/>
  <c r="R9" i="22"/>
  <c r="Q11" i="22"/>
  <c r="P23" i="22"/>
  <c r="P39" i="22"/>
  <c r="R41" i="21"/>
  <c r="R42" i="21"/>
  <c r="S26" i="21"/>
  <c r="S25" i="21"/>
  <c r="F31" i="21"/>
  <c r="D31" i="21"/>
  <c r="C31" i="21"/>
  <c r="G31" i="21"/>
  <c r="Q25" i="20"/>
  <c r="Q26" i="20"/>
  <c r="P42" i="20"/>
  <c r="P41" i="20"/>
  <c r="S38" i="21"/>
  <c r="C47" i="21" s="1"/>
  <c r="R27" i="21"/>
  <c r="N28" i="21"/>
  <c r="N44" i="21"/>
  <c r="P9" i="21"/>
  <c r="O11" i="21"/>
  <c r="Q43" i="21"/>
  <c r="P27" i="20"/>
  <c r="N9" i="20"/>
  <c r="M11" i="20"/>
  <c r="L28" i="20"/>
  <c r="L44" i="20"/>
  <c r="R22" i="20"/>
  <c r="Q38" i="20"/>
  <c r="O27" i="16"/>
  <c r="K11" i="16"/>
  <c r="L9" i="16"/>
  <c r="O42" i="16"/>
  <c r="O41" i="16"/>
  <c r="N43" i="16"/>
  <c r="P25" i="16"/>
  <c r="Q22" i="16"/>
  <c r="P26" i="16"/>
  <c r="P38" i="16"/>
  <c r="T39" i="23" l="1"/>
  <c r="R11" i="22"/>
  <c r="S9" i="22"/>
  <c r="S11" i="22" s="1"/>
  <c r="Q23" i="22"/>
  <c r="Q39" i="22"/>
  <c r="S41" i="21"/>
  <c r="S42" i="21"/>
  <c r="F47" i="21"/>
  <c r="E47" i="21"/>
  <c r="D47" i="21"/>
  <c r="H47" i="21"/>
  <c r="G47" i="21"/>
  <c r="Q42" i="20"/>
  <c r="Q41" i="20"/>
  <c r="R25" i="20"/>
  <c r="R26" i="20"/>
  <c r="R43" i="21"/>
  <c r="S27" i="21"/>
  <c r="O28" i="21"/>
  <c r="O44" i="21"/>
  <c r="P11" i="21"/>
  <c r="Q9" i="21"/>
  <c r="P43" i="20"/>
  <c r="Q27" i="20"/>
  <c r="M28" i="20"/>
  <c r="M44" i="20"/>
  <c r="N11" i="20"/>
  <c r="O9" i="20"/>
  <c r="R38" i="20"/>
  <c r="S22" i="20"/>
  <c r="P27" i="16"/>
  <c r="O43" i="16"/>
  <c r="P41" i="16"/>
  <c r="P42" i="16"/>
  <c r="L11" i="16"/>
  <c r="M9" i="16"/>
  <c r="K28" i="16"/>
  <c r="K44" i="16"/>
  <c r="Q26" i="16"/>
  <c r="Q38" i="16"/>
  <c r="Q25" i="16"/>
  <c r="R22" i="16"/>
  <c r="J26" i="22" l="1"/>
  <c r="I42" i="22"/>
  <c r="J42" i="22" s="1"/>
  <c r="R23" i="22"/>
  <c r="R39" i="22"/>
  <c r="S23" i="22"/>
  <c r="S39" i="22"/>
  <c r="G27" i="21"/>
  <c r="G28" i="21" s="1"/>
  <c r="S25" i="20"/>
  <c r="S26" i="20"/>
  <c r="E31" i="20"/>
  <c r="H31" i="20"/>
  <c r="C31" i="20"/>
  <c r="R42" i="20"/>
  <c r="R41" i="20"/>
  <c r="G31" i="20"/>
  <c r="F31" i="20"/>
  <c r="E47" i="20"/>
  <c r="D31" i="20"/>
  <c r="S43" i="21"/>
  <c r="R9" i="21"/>
  <c r="Q11" i="21"/>
  <c r="P28" i="21"/>
  <c r="P44" i="21"/>
  <c r="N28" i="20"/>
  <c r="N44" i="20"/>
  <c r="Q43" i="20"/>
  <c r="S38" i="20"/>
  <c r="D47" i="20" s="1"/>
  <c r="P9" i="20"/>
  <c r="O11" i="20"/>
  <c r="R27" i="20"/>
  <c r="S22" i="16"/>
  <c r="R38" i="16"/>
  <c r="R25" i="16"/>
  <c r="R26" i="16"/>
  <c r="P43" i="16"/>
  <c r="E31" i="16"/>
  <c r="Q27" i="16"/>
  <c r="N9" i="16"/>
  <c r="M11" i="16"/>
  <c r="Q41" i="16"/>
  <c r="Q42" i="16"/>
  <c r="L28" i="16"/>
  <c r="L44" i="16"/>
  <c r="C49" i="22" l="1"/>
  <c r="J21" i="22"/>
  <c r="J22" i="22" s="1"/>
  <c r="J23" i="22" s="1"/>
  <c r="K21" i="22"/>
  <c r="K22" i="22" s="1"/>
  <c r="K23" i="22" s="1"/>
  <c r="I21" i="22"/>
  <c r="I22" i="22" s="1"/>
  <c r="I23" i="22" s="1"/>
  <c r="T23" i="22" s="1"/>
  <c r="K37" i="22"/>
  <c r="K38" i="22" s="1"/>
  <c r="K39" i="22" s="1"/>
  <c r="J37" i="22"/>
  <c r="M37" i="22"/>
  <c r="M38" i="22" s="1"/>
  <c r="M39" i="22" s="1"/>
  <c r="I37" i="22"/>
  <c r="I38" i="22" s="1"/>
  <c r="I39" i="22" s="1"/>
  <c r="L37" i="22"/>
  <c r="L38" i="22" s="1"/>
  <c r="L39" i="22" s="1"/>
  <c r="C50" i="22"/>
  <c r="J38" i="22"/>
  <c r="J39" i="22" s="1"/>
  <c r="H38" i="22"/>
  <c r="H39" i="22" s="1"/>
  <c r="S42" i="20"/>
  <c r="S41" i="20"/>
  <c r="H47" i="20"/>
  <c r="F47" i="20"/>
  <c r="C47" i="20"/>
  <c r="G47" i="20"/>
  <c r="Q28" i="21"/>
  <c r="Q44" i="21"/>
  <c r="R11" i="21"/>
  <c r="S9" i="21"/>
  <c r="S11" i="21" s="1"/>
  <c r="I31" i="21" s="1"/>
  <c r="J31" i="21" s="1"/>
  <c r="R27" i="16"/>
  <c r="R43" i="20"/>
  <c r="S27" i="20"/>
  <c r="P11" i="20"/>
  <c r="Q9" i="20"/>
  <c r="O28" i="20"/>
  <c r="O44" i="20"/>
  <c r="Q43" i="16"/>
  <c r="R42" i="16"/>
  <c r="R41" i="16"/>
  <c r="S38" i="16"/>
  <c r="H47" i="16" s="1"/>
  <c r="S25" i="16"/>
  <c r="S26" i="16"/>
  <c r="H31" i="16"/>
  <c r="D31" i="16"/>
  <c r="F31" i="16"/>
  <c r="G31" i="16"/>
  <c r="C31" i="16"/>
  <c r="M28" i="16"/>
  <c r="M44" i="16"/>
  <c r="O9" i="16"/>
  <c r="N11" i="16"/>
  <c r="I47" i="21" l="1"/>
  <c r="H26" i="21"/>
  <c r="H27" i="21" s="1"/>
  <c r="H28" i="21" s="1"/>
  <c r="C54" i="21"/>
  <c r="I26" i="21"/>
  <c r="I27" i="21" s="1"/>
  <c r="I28" i="21" s="1"/>
  <c r="J26" i="21"/>
  <c r="J27" i="21" s="1"/>
  <c r="J28" i="21" s="1"/>
  <c r="C53" i="22"/>
  <c r="D47" i="16"/>
  <c r="S43" i="20"/>
  <c r="T39" i="22"/>
  <c r="R43" i="16"/>
  <c r="J47" i="21"/>
  <c r="S28" i="21"/>
  <c r="R44" i="21"/>
  <c r="R28" i="21"/>
  <c r="S44" i="21"/>
  <c r="R9" i="20"/>
  <c r="Q11" i="20"/>
  <c r="P28" i="20"/>
  <c r="P44" i="20"/>
  <c r="N28" i="16"/>
  <c r="N44" i="16"/>
  <c r="O11" i="16"/>
  <c r="P9" i="16"/>
  <c r="S27" i="16"/>
  <c r="S42" i="16"/>
  <c r="S41" i="16"/>
  <c r="G47" i="16"/>
  <c r="C47" i="16"/>
  <c r="E47" i="16"/>
  <c r="F47" i="16"/>
  <c r="J42" i="21" l="1"/>
  <c r="J43" i="21" s="1"/>
  <c r="J44" i="21" s="1"/>
  <c r="I42" i="21"/>
  <c r="I43" i="21" s="1"/>
  <c r="I44" i="21" s="1"/>
  <c r="L42" i="21"/>
  <c r="L43" i="21" s="1"/>
  <c r="L44" i="21" s="1"/>
  <c r="H42" i="21"/>
  <c r="H43" i="21" s="1"/>
  <c r="H44" i="21" s="1"/>
  <c r="K42" i="21"/>
  <c r="T28" i="21"/>
  <c r="C55" i="21"/>
  <c r="G43" i="21"/>
  <c r="G44" i="21" s="1"/>
  <c r="K43" i="21"/>
  <c r="K44" i="21" s="1"/>
  <c r="Q28" i="20"/>
  <c r="Q44" i="20"/>
  <c r="R11" i="20"/>
  <c r="S9" i="20"/>
  <c r="S11" i="20" s="1"/>
  <c r="I31" i="20" s="1"/>
  <c r="S43" i="16"/>
  <c r="P11" i="16"/>
  <c r="Q9" i="16"/>
  <c r="O28" i="16"/>
  <c r="O44" i="16"/>
  <c r="I47" i="20" l="1"/>
  <c r="J47" i="20" s="1"/>
  <c r="C58" i="21"/>
  <c r="T44" i="21"/>
  <c r="R28" i="20"/>
  <c r="R44" i="20"/>
  <c r="J31" i="20"/>
  <c r="S44" i="20"/>
  <c r="S28" i="20"/>
  <c r="R9" i="16"/>
  <c r="Q11" i="16"/>
  <c r="P28" i="16"/>
  <c r="P44" i="16"/>
  <c r="C59" i="21" l="1"/>
  <c r="K42" i="20"/>
  <c r="K43" i="20" s="1"/>
  <c r="K44" i="20" s="1"/>
  <c r="G42" i="20"/>
  <c r="G43" i="20" s="1"/>
  <c r="G44" i="20" s="1"/>
  <c r="I42" i="20"/>
  <c r="I43" i="20" s="1"/>
  <c r="I44" i="20" s="1"/>
  <c r="J42" i="20"/>
  <c r="J43" i="20" s="1"/>
  <c r="J44" i="20" s="1"/>
  <c r="H42" i="20"/>
  <c r="H26" i="20"/>
  <c r="H27" i="20" s="1"/>
  <c r="H28" i="20" s="1"/>
  <c r="G26" i="20"/>
  <c r="G27" i="20" s="1"/>
  <c r="G28" i="20" s="1"/>
  <c r="I26" i="20"/>
  <c r="I27" i="20" s="1"/>
  <c r="I28" i="20" s="1"/>
  <c r="J27" i="20"/>
  <c r="J28" i="20" s="1"/>
  <c r="F27" i="20"/>
  <c r="F28" i="20" s="1"/>
  <c r="C55" i="20"/>
  <c r="H43" i="20"/>
  <c r="H44" i="20" s="1"/>
  <c r="F43" i="20"/>
  <c r="F44" i="20" s="1"/>
  <c r="C54" i="20"/>
  <c r="Q28" i="16"/>
  <c r="Q44" i="16"/>
  <c r="S9" i="16"/>
  <c r="S11" i="16" s="1"/>
  <c r="R11" i="16"/>
  <c r="C58" i="20" l="1"/>
  <c r="T28" i="20"/>
  <c r="T44" i="20"/>
  <c r="R28" i="16"/>
  <c r="R44" i="16"/>
  <c r="I31" i="16"/>
  <c r="J31" i="16" s="1"/>
  <c r="I47" i="16"/>
  <c r="J47" i="16" s="1"/>
  <c r="C55" i="16" s="1"/>
  <c r="S28" i="16"/>
  <c r="S44" i="16"/>
  <c r="C54" i="16" l="1"/>
  <c r="C58" i="16" s="1"/>
  <c r="G26" i="16"/>
  <c r="G27" i="16" s="1"/>
  <c r="G28" i="16" s="1"/>
  <c r="H26" i="16"/>
  <c r="H27" i="16" s="1"/>
  <c r="H28" i="16" s="1"/>
  <c r="J42" i="16"/>
  <c r="J43" i="16" s="1"/>
  <c r="J44" i="16" s="1"/>
  <c r="I42" i="16"/>
  <c r="I43" i="16" s="1"/>
  <c r="I44" i="16" s="1"/>
  <c r="H42" i="16"/>
  <c r="H43" i="16" s="1"/>
  <c r="H44" i="16" s="1"/>
  <c r="G42" i="16"/>
  <c r="G43" i="16" s="1"/>
  <c r="G44" i="16" s="1"/>
  <c r="F42" i="16"/>
  <c r="F43" i="16" s="1"/>
  <c r="F44" i="16" s="1"/>
  <c r="F26" i="16"/>
  <c r="F27" i="16" s="1"/>
  <c r="F28" i="16" s="1"/>
  <c r="T28" i="16" l="1"/>
  <c r="T44" i="16"/>
  <c r="E120" i="1" l="1"/>
  <c r="H65" i="1" l="1"/>
  <c r="G65" i="1"/>
  <c r="F65" i="1"/>
  <c r="H36" i="1"/>
  <c r="G36" i="1"/>
  <c r="F36" i="1"/>
  <c r="H31" i="1"/>
  <c r="G31" i="1"/>
  <c r="F31" i="1"/>
  <c r="H38" i="1" l="1"/>
  <c r="H41" i="1" s="1"/>
  <c r="H44" i="1" s="1"/>
  <c r="G38" i="1"/>
  <c r="G41" i="1" s="1"/>
  <c r="G44" i="1" s="1"/>
  <c r="F38" i="1"/>
  <c r="F41" i="1" s="1"/>
  <c r="F44" i="1" s="1"/>
  <c r="E31" i="1"/>
  <c r="B15" i="4"/>
  <c r="B15" i="2"/>
  <c r="B14" i="1"/>
  <c r="B5" i="4" l="1"/>
  <c r="B5" i="2"/>
  <c r="E65" i="1" l="1"/>
  <c r="I65" i="1"/>
  <c r="L36" i="1"/>
  <c r="E36" i="1"/>
  <c r="I36" i="1"/>
  <c r="I31" i="1"/>
  <c r="M17" i="1"/>
  <c r="M50" i="1" s="1"/>
  <c r="L31" i="1"/>
  <c r="I38" i="1" l="1"/>
  <c r="I41" i="1" s="1"/>
  <c r="I44" i="1" s="1"/>
  <c r="E38" i="1"/>
  <c r="E41" i="1" s="1"/>
  <c r="E44" i="1" s="1"/>
  <c r="L38" i="1"/>
  <c r="L41" i="1" s="1"/>
  <c r="L44" i="1" s="1"/>
  <c r="B7" i="4" l="1"/>
  <c r="B7" i="2"/>
  <c r="B14" i="4" l="1"/>
  <c r="B13" i="4"/>
  <c r="B12" i="4"/>
  <c r="B11" i="4"/>
  <c r="B10" i="4"/>
  <c r="B9" i="4"/>
  <c r="B8" i="4"/>
  <c r="Q65" i="1"/>
  <c r="Q68" i="1" s="1"/>
  <c r="P65" i="1"/>
  <c r="P68" i="1" s="1"/>
  <c r="O65" i="1"/>
  <c r="O68" i="1" s="1"/>
  <c r="N65" i="1"/>
  <c r="N68" i="1" s="1"/>
  <c r="M65" i="1"/>
  <c r="M68" i="1" s="1"/>
  <c r="L65" i="1"/>
  <c r="L68" i="1" s="1"/>
  <c r="J65" i="1"/>
  <c r="M36" i="1"/>
  <c r="Q36" i="1"/>
  <c r="P36" i="1"/>
  <c r="O36" i="1"/>
  <c r="N36" i="1"/>
  <c r="J36" i="1"/>
  <c r="M31" i="1"/>
  <c r="Q31" i="1"/>
  <c r="P31" i="1"/>
  <c r="O31" i="1"/>
  <c r="N31" i="1"/>
  <c r="J31" i="1"/>
  <c r="Q17" i="1"/>
  <c r="Q50" i="1" s="1"/>
  <c r="P17" i="1"/>
  <c r="P50" i="1" s="1"/>
  <c r="O17" i="1"/>
  <c r="O50" i="1" s="1"/>
  <c r="N17" i="1"/>
  <c r="N50" i="1" s="1"/>
  <c r="P38" i="1" l="1"/>
  <c r="J38" i="1"/>
  <c r="J41" i="1" s="1"/>
  <c r="J44" i="1" s="1"/>
  <c r="Q38" i="1"/>
  <c r="O38" i="1"/>
  <c r="O41" i="1" s="1"/>
  <c r="O44" i="1" s="1"/>
  <c r="N38" i="1"/>
  <c r="N41" i="1" s="1"/>
  <c r="N44" i="1" s="1"/>
  <c r="M38" i="1"/>
  <c r="M41" i="1" s="1"/>
  <c r="M44" i="1" s="1"/>
  <c r="Q41" i="1"/>
  <c r="Q44" i="1" s="1"/>
  <c r="P41" i="1"/>
  <c r="P44" i="1" s="1"/>
  <c r="B14" i="2"/>
  <c r="B13" i="2"/>
  <c r="B12" i="2"/>
  <c r="B11" i="2"/>
  <c r="B10" i="2"/>
  <c r="B9" i="2"/>
  <c r="B8" i="2"/>
  <c r="B13" i="1"/>
  <c r="B12" i="1"/>
  <c r="B11" i="1"/>
  <c r="B10" i="1"/>
  <c r="B9" i="1"/>
  <c r="B8" i="1"/>
  <c r="B7" i="1"/>
  <c r="B6" i="1"/>
  <c r="E123" i="1" l="1"/>
  <c r="E127" i="1" s="1"/>
</calcChain>
</file>

<file path=xl/comments1.xml><?xml version="1.0" encoding="utf-8"?>
<comments xmlns="http://schemas.openxmlformats.org/spreadsheetml/2006/main">
  <authors>
    <author>Stuart Ffoulkes</author>
  </authors>
  <commentList>
    <comment ref="B25" authorId="0" shapeId="0">
      <text>
        <r>
          <rPr>
            <b/>
            <sz val="9"/>
            <color indexed="81"/>
            <rFont val="Tahoma"/>
            <family val="2"/>
          </rPr>
          <t>Stuart Ffoulkes:</t>
        </r>
        <r>
          <rPr>
            <sz val="9"/>
            <color indexed="81"/>
            <rFont val="Tahoma"/>
            <family val="2"/>
          </rPr>
          <t xml:space="preserve">
Is this not a cost, rather than revenue?</t>
        </r>
      </text>
    </comment>
    <comment ref="B82" authorId="0" shapeId="0">
      <text>
        <r>
          <rPr>
            <b/>
            <sz val="9"/>
            <color indexed="81"/>
            <rFont val="Tahoma"/>
            <family val="2"/>
          </rPr>
          <t>Stuart Ffoulkes:</t>
        </r>
        <r>
          <rPr>
            <sz val="9"/>
            <color indexed="81"/>
            <rFont val="Tahoma"/>
            <family val="2"/>
          </rPr>
          <t xml:space="preserve">
As above, more of a cost?</t>
        </r>
      </text>
    </comment>
  </commentList>
</comments>
</file>

<file path=xl/sharedStrings.xml><?xml version="1.0" encoding="utf-8"?>
<sst xmlns="http://schemas.openxmlformats.org/spreadsheetml/2006/main" count="918" uniqueCount="307">
  <si>
    <t>Capacity Remuneration Mechanism</t>
  </si>
  <si>
    <t>Volume of Electricity Sold - MWh</t>
  </si>
  <si>
    <t xml:space="preserve">Revenue </t>
  </si>
  <si>
    <t>'000</t>
  </si>
  <si>
    <t>Net Constraints Payments</t>
  </si>
  <si>
    <t>Revenue from Capacity Payments</t>
  </si>
  <si>
    <t>Other Revenue, made up of:</t>
  </si>
  <si>
    <t>Revenue from Ancillary Services</t>
  </si>
  <si>
    <t>Revenue from Support Mechanisms</t>
  </si>
  <si>
    <t>Other Revenue Sources</t>
  </si>
  <si>
    <r>
      <t>Total Revenue</t>
    </r>
    <r>
      <rPr>
        <sz val="11"/>
        <color rgb="FF000000"/>
        <rFont val="Arial"/>
        <family val="2"/>
      </rPr>
      <t> </t>
    </r>
  </si>
  <si>
    <t xml:space="preserve">Operating Costs </t>
  </si>
  <si>
    <t xml:space="preserve"> '000</t>
  </si>
  <si>
    <t>Fuel Related Operating Costs</t>
  </si>
  <si>
    <t>Non-fuel Operating Costs</t>
  </si>
  <si>
    <t>Total Operating Costs</t>
  </si>
  <si>
    <r>
      <t>EBITDI</t>
    </r>
    <r>
      <rPr>
        <sz val="11"/>
        <color rgb="FF000000"/>
        <rFont val="Arial"/>
        <family val="2"/>
      </rPr>
      <t> </t>
    </r>
    <r>
      <rPr>
        <b/>
        <sz val="11"/>
        <color rgb="FF000000"/>
        <rFont val="Arial"/>
        <family val="2"/>
      </rPr>
      <t xml:space="preserve"> </t>
    </r>
  </si>
  <si>
    <t>Depreciation</t>
  </si>
  <si>
    <t>Impairment</t>
  </si>
  <si>
    <t xml:space="preserve">EBIT </t>
  </si>
  <si>
    <t>Net Profit</t>
  </si>
  <si>
    <t>Description</t>
  </si>
  <si>
    <t>Total Non Fuel Operating Costs</t>
  </si>
  <si>
    <t>Cross check</t>
  </si>
  <si>
    <t>Total Non Fuel Operating Costs agrees with template value</t>
  </si>
  <si>
    <t>Yes/No</t>
  </si>
  <si>
    <t>Notes</t>
  </si>
  <si>
    <t>Generator Financial Template Summary</t>
  </si>
  <si>
    <t xml:space="preserve">        Historic Non Fuel Operating Costs</t>
  </si>
  <si>
    <t>Introduction</t>
  </si>
  <si>
    <t>Historic Information</t>
  </si>
  <si>
    <t>Generator Financial Templates</t>
  </si>
  <si>
    <t>Data Entry</t>
  </si>
  <si>
    <t>In accordance with normal accounting convention profits, revenues, assets and cash inflows are to entered as positive numbers with losses, expenses, liabilities and cash outflows recorded as negative numbers.</t>
  </si>
  <si>
    <t>Exceptional Items</t>
  </si>
  <si>
    <t>Please detail each item you consider to be exceptional or atypical due to its size or effect.</t>
  </si>
  <si>
    <t>Forecast Information</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</si>
  <si>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</si>
  <si>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</si>
  <si>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 xml:space="preserve">Please include additional line items where you feel it may assist in understanding or accuracy.  </t>
  </si>
  <si>
    <t>Confirm Financial Year End:</t>
  </si>
  <si>
    <t>Contact Name:</t>
  </si>
  <si>
    <t>Contact Direct Number:</t>
  </si>
  <si>
    <t>Contact Email Address:</t>
  </si>
  <si>
    <t>Based upon the SEM calculation for a Best New Entrant, we assume Net Going Forward Costs will broadly fall into the following categories:</t>
  </si>
  <si>
    <t>Transmission, Market Operator and System Operator charges</t>
  </si>
  <si>
    <t>Insurance</t>
  </si>
  <si>
    <t>Business Rates</t>
  </si>
  <si>
    <t>Transmission Charges</t>
  </si>
  <si>
    <t>Market Operator Charges</t>
  </si>
  <si>
    <t>System Operator Charges</t>
  </si>
  <si>
    <t>Operating and Maintenance Costs</t>
  </si>
  <si>
    <t>Fuel Working Capital (ongoing)</t>
  </si>
  <si>
    <t>Projected Costs</t>
  </si>
  <si>
    <t>Gas Transportation Charges</t>
  </si>
  <si>
    <t>Non-Fuel Operating Costs (NFOCs)</t>
  </si>
  <si>
    <t>Please describe</t>
  </si>
  <si>
    <t>Unit Specific Ancillary Services Revenue</t>
  </si>
  <si>
    <t>Unit Specific Net Going Forward Costs (NGFCs)</t>
  </si>
  <si>
    <t>Unit Specific Price Cap Submission (Price €(or £)/kW/year)</t>
  </si>
  <si>
    <t>As above</t>
  </si>
  <si>
    <t>De-Rated Capacity as per Qualification (kW)</t>
  </si>
  <si>
    <t>Adjustments re Variable Operating and Maintenance Cost elements of NFOCs</t>
  </si>
  <si>
    <t>Fixed Operating and Maintenance costs*</t>
  </si>
  <si>
    <t>Unavoidable Future Investment**</t>
  </si>
  <si>
    <t xml:space="preserve">Financial Year </t>
  </si>
  <si>
    <t>Historical Revenue, Costs &amp; MWh</t>
  </si>
  <si>
    <t>Forecast Revenue, Costs &amp; MWh</t>
  </si>
  <si>
    <t>Forecast NFOC Costs</t>
  </si>
  <si>
    <t>(Applying Forecast NGFCs above to a 12 month Capacity Year for USPC purposes)</t>
  </si>
  <si>
    <t>Unit Specific Price Cap (USPC) Submission</t>
  </si>
  <si>
    <t>Interest</t>
  </si>
  <si>
    <t>Tax</t>
  </si>
  <si>
    <t>Note 15:  Unit Specific Projected Infra-Marginal Rent</t>
  </si>
  <si>
    <t>Note 16: Unit Specific Ancillary Services Revenue</t>
  </si>
  <si>
    <t>Please provide this note in a separate appendix (which may be in Microsoft word format) which succintly sets out the following:</t>
  </si>
  <si>
    <t>1)  Details relating to the current unit (before investment)</t>
  </si>
  <si>
    <t>- Current running hour capability</t>
  </si>
  <si>
    <t>- Expected running hours capability</t>
  </si>
  <si>
    <t>2) Details of Proposed Unavoidable Future Investment, to include but not limited to:</t>
  </si>
  <si>
    <t>- Year "commissioned" and unit age</t>
  </si>
  <si>
    <t>- Reasons for Investment, including but not limited to the following:</t>
  </si>
  <si>
    <t>-Total Unit Specific Investment value, including but not limited to the following:</t>
  </si>
  <si>
    <t xml:space="preserve">- Expected economic life of the investment </t>
  </si>
  <si>
    <t>- Outline full decision making process, steps taken to date and timeframe for remaining steps</t>
  </si>
  <si>
    <t>- Evidence of supplier quotes/tenders</t>
  </si>
  <si>
    <t>- Provide supporting evidence of decisions made e.g. Board minutes.</t>
  </si>
  <si>
    <t>- Expected impact on Fixed Operating and Maintenance Costs, over the economic life, including value or percentage terms</t>
  </si>
  <si>
    <t>- Commitments made at time of USPC application</t>
  </si>
  <si>
    <t>RAs Confirmation regarding USPC application</t>
  </si>
  <si>
    <t>Note 13: Adjustments for Variable Operating and Maintenance Costs</t>
  </si>
  <si>
    <t>- Specify what is included in the investment including separate itemisation of costs over €/£1m</t>
  </si>
  <si>
    <t>- When expenditure will be incurred including annual profile</t>
  </si>
  <si>
    <t>- Expected residual unit value at end of economic life of investment</t>
  </si>
  <si>
    <t>Note 1: Transmission Charges</t>
  </si>
  <si>
    <t>Note 2: Market Operator Charges</t>
  </si>
  <si>
    <t>Note 3: System Operator Charges</t>
  </si>
  <si>
    <t>Note 4: Gas Transportation Charges</t>
  </si>
  <si>
    <t>Note 5: Operating and Maintenance Costs</t>
  </si>
  <si>
    <t>Note 6: Insurance</t>
  </si>
  <si>
    <t>Note 7: Business Rates</t>
  </si>
  <si>
    <t>Note 8: Cost of Fuel Working Capital</t>
  </si>
  <si>
    <t xml:space="preserve">Cost of Fuel Working Capital </t>
  </si>
  <si>
    <t xml:space="preserve">Cost of fuel working capital  </t>
  </si>
  <si>
    <t>Financial Year 
(please specify year end month)</t>
  </si>
  <si>
    <t>Breakdown of Non Fuel Operating Costs (NFOCs)
(based upon Generator Financial Templates)</t>
  </si>
  <si>
    <r>
      <t xml:space="preserve">- Explain clearly why this investment is considered "unavoidable" ie must be incurred for </t>
    </r>
    <r>
      <rPr>
        <b/>
        <sz val="11"/>
        <rFont val="Calibri"/>
        <family val="2"/>
        <scheme val="minor"/>
      </rPr>
      <t xml:space="preserve">capacity </t>
    </r>
    <r>
      <rPr>
        <sz val="11"/>
        <rFont val="Calibri"/>
        <family val="2"/>
        <scheme val="minor"/>
      </rPr>
      <t>to be delivered.</t>
    </r>
  </si>
  <si>
    <t xml:space="preserve">Does historic cost information agree with generator financial templates previously received by RAs. </t>
  </si>
  <si>
    <t>If not, has a detailed variance report, including quantitative analysis, been provided? Note that any discrepancy in treatment of overheads between this submission and previous generator financial templates should be clearly explained and justified</t>
  </si>
  <si>
    <t xml:space="preserve">Participant Name: </t>
  </si>
  <si>
    <t>Capacity Market Unit Reference:</t>
  </si>
  <si>
    <t>Other</t>
  </si>
  <si>
    <t>*Applicant should make explict any indexation assumptions.</t>
  </si>
  <si>
    <t>Operating and Maintenance Costs*</t>
  </si>
  <si>
    <t>- Expected Gross De-rated Capacity (Total) in MW, i.e. of unit after investment</t>
  </si>
  <si>
    <t>- Expected Initial Capacity (Total) i.e. after investment</t>
  </si>
  <si>
    <t xml:space="preserve">In relation to the capacity year being applied for a best estimate forecast of Net Going Forward Costs shall be provided.  Please include within the notes the assumptions applied and provide further cost breakdown as appropriate.  </t>
  </si>
  <si>
    <t>All data fields must be completed.  Additional notes can be provided in separate tabs to this worksheet.</t>
  </si>
  <si>
    <t>Currency Zone:</t>
  </si>
  <si>
    <t xml:space="preserve">Following receipt of this application, the RAs may seek such further information or clarification as they deem appropriate to assess the validity of the application.   </t>
  </si>
  <si>
    <t>Potential Requests for Further Information</t>
  </si>
  <si>
    <t xml:space="preserve">Individual items greater than 2% of total Non Fuel Operating Costs, as per latest Generator Financial Template, should be detailed separately within the notes. </t>
  </si>
  <si>
    <t>Limited historical information:  In the absence of, or limited, historical information the RAs reserve the right to assign costs based on similar Capacity Market Units as an appropriate benchmark.</t>
  </si>
  <si>
    <t>Information Note A : Energy market payment</t>
  </si>
  <si>
    <t xml:space="preserve">Revenue from SEM Pool/I-SEM energy market, made up of (see Information Note A): </t>
  </si>
  <si>
    <t>Information Note B: Revenue from Contract/Difference Payments (CfDs)</t>
  </si>
  <si>
    <t>Revenue from Contract/Difference Payments (CfDs) (see Information Note B)</t>
  </si>
  <si>
    <t>Information Note C: Reliability Option difference payments only</t>
  </si>
  <si>
    <t>Net revenue from Reliability Option difference payments (see Information Note C)</t>
  </si>
  <si>
    <t>Note 9: Other</t>
  </si>
  <si>
    <t>See Information Note D if USPC application relates to part of a capacity unit</t>
  </si>
  <si>
    <t>Note 10: [Spare]</t>
  </si>
  <si>
    <t>Note 11: [Spare]</t>
  </si>
  <si>
    <t>Note 12: [Spare]</t>
  </si>
  <si>
    <t>Note 14: Other Adjustments to Non Fuel Operating Costs</t>
  </si>
  <si>
    <t>- When investment is expected to be "commissioned" i.e. when benefits will commence</t>
  </si>
  <si>
    <t>Other Documents to be Provided Separately</t>
  </si>
  <si>
    <t>CRMsubmissions@uregni.gov.uk</t>
  </si>
  <si>
    <t>Confirm Technology Class:</t>
  </si>
  <si>
    <t>- Economic life remaining</t>
  </si>
  <si>
    <t>Net Energy Payments*</t>
  </si>
  <si>
    <t>*This value should not be net of expected difference payments</t>
  </si>
  <si>
    <t>Reliability Option difference payments</t>
  </si>
  <si>
    <t>I-SEM Capacity Remuneration Mechanism (CRM)
Existing Capacity Exception Application &amp; Principles for Unit Specific Price Cap (USPC)</t>
  </si>
  <si>
    <t>Principles and Guidance for completing CRM Existing Capacity Exception Application (USPC)</t>
  </si>
  <si>
    <t>The purpose of this template is to set out the principles and format for submitting an Existing Capacity Exception Application (USPC) for the Capacity Year detailed above.</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</si>
  <si>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</si>
  <si>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figures are to be rounded to the nearest thousand i.e. €/£245,000 becomes €/£245.</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</si>
  <si>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</si>
  <si>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</si>
  <si>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</si>
  <si>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Existing Capacity Exception (USPC) Application</t>
  </si>
  <si>
    <t>Project 1</t>
  </si>
  <si>
    <t>Project 2</t>
  </si>
  <si>
    <t>add more projects as necessary</t>
  </si>
  <si>
    <t>CY2019/20</t>
  </si>
  <si>
    <t>CY2020/21</t>
  </si>
  <si>
    <t>CY2021/22</t>
  </si>
  <si>
    <t>CY2022/23</t>
  </si>
  <si>
    <t>CY2023/24</t>
  </si>
  <si>
    <t>CY2024/25</t>
  </si>
  <si>
    <t>CY2025/26</t>
  </si>
  <si>
    <t>CY2026/27</t>
  </si>
  <si>
    <t>CY2027/28</t>
  </si>
  <si>
    <t>WACC (pre-tax real)</t>
  </si>
  <si>
    <t>Total</t>
  </si>
  <si>
    <t>Economic life (whole number of years)</t>
  </si>
  <si>
    <t>Residual value of investment</t>
  </si>
  <si>
    <t>Required amount per year</t>
  </si>
  <si>
    <t>Summary</t>
  </si>
  <si>
    <t>Specify month</t>
  </si>
  <si>
    <t>Confirm Initial Capacity:</t>
  </si>
  <si>
    <t>Other revenue</t>
  </si>
  <si>
    <t>Unit Specific Projected Infra-marginal rent before Reliability Option difference payments made (corresponding note must specify assumptions including fuel price, carbon price and resulting electricity price assumptions)</t>
  </si>
  <si>
    <t>Note 17: Other revenue</t>
  </si>
  <si>
    <t xml:space="preserve">General notes on costs: </t>
  </si>
  <si>
    <t>Totals</t>
  </si>
  <si>
    <t>add more projects if necessary</t>
  </si>
  <si>
    <t>Value to be entered by applicant</t>
  </si>
  <si>
    <t>values to be entered by applicant</t>
  </si>
  <si>
    <t>to be calculated by spreadsheet when hit calculate button</t>
  </si>
  <si>
    <t>Data anomalies or inconsistency:  The RAs will look at and apply costs based on other similar Capacity Market Units as an appropriate benchmark in instances when the historical information differs materially from other similar Capacity Market Units.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</si>
  <si>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</si>
  <si>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 xml:space="preserve">Capacity </t>
  </si>
  <si>
    <t xml:space="preserve">Revenue from I-SEM energy market, made up of (see Information Note A): </t>
  </si>
  <si>
    <t>Data supporting USPC Application</t>
  </si>
  <si>
    <t xml:space="preserve">Note 18: Reliability Option difference payments </t>
  </si>
  <si>
    <t>Note 19: Unavoidable Future Investment</t>
  </si>
  <si>
    <t>Note 21: De-Rated Capacity as per Qualification</t>
  </si>
  <si>
    <t>€k/£k</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</si>
  <si>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</si>
  <si>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</si>
  <si>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 xml:space="preserve"> </t>
  </si>
  <si>
    <t>All charges/cost items should be entered as a negative, all revenues items as a positive.</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</si>
  <si>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</si>
  <si>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r>
      <rPr>
        <u/>
        <sz val="12"/>
        <rFont val="Arial"/>
        <family val="2"/>
      </rPr>
      <t>Director's Certificate:</t>
    </r>
    <r>
      <rPr>
        <sz val="12"/>
        <rFont val="Arial"/>
        <family val="2"/>
      </rPr>
      <t xml:space="preserv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r>
  </si>
  <si>
    <t>The RAs will notify the applicant of the RAs' decision separate from the TSOs provisional qualification results stage.</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</si>
  <si>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</si>
  <si>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This field corresponds to the existing line item in Generator Financial Reporting and includes net revenue from directed Contracts and Non-directed contracts, amongst other instruments. Net revenue may be positive or negative.</t>
  </si>
  <si>
    <t xml:space="preserve">To include forecast Reliability Option difference payments only. Any Reliability Option difference payments should be entered as a negative.  </t>
  </si>
  <si>
    <t>Information Note D: USPC submission for only part of the capacity</t>
  </si>
  <si>
    <t>Charges / costs should be entered as a negative.</t>
  </si>
  <si>
    <t xml:space="preserve">Charges /costs should be entered as a negative. Please provide breakdown by type of insurance and corresponding premium. </t>
  </si>
  <si>
    <t>Insurance (please specify)</t>
  </si>
  <si>
    <t xml:space="preserve">Charges / costs should be entered as a negative. Where relevant the basis of allocation of rates to units at a station should be explained, particularly if the basis differs from historical allocations (e.g. if one or more units at a station are closing / have closed). </t>
  </si>
  <si>
    <t>Where adding back any adjustments for Variable Operating and Maintenance Costs included in Non-Fuel Operating Cost items, the Variable Operating and Maintenance Costs should be shown as a positive value.</t>
  </si>
  <si>
    <t>Ancillary service revenue should be shown as a positive number. The basis, including key tariff assumptions and volume assumptions underpinnning the ancillary service revenue projection should be shown.</t>
  </si>
  <si>
    <t xml:space="preserve">Revenues should be shown as a positive. </t>
  </si>
  <si>
    <t>Consistent with projections in line 82 on tab "USPC Submission &amp; Historic Cost".</t>
  </si>
  <si>
    <t>- Expected Initial Capacity (Existing) in MW and Gross De-rated Capacity (Existing) in MW which the investment relates to (i.e. before investment). Initial Capcity as referred to in the CMC is sometimes colloquially known as nameplate capacity.</t>
  </si>
  <si>
    <t>- Detail remaining actions to be taken and associated timeframes</t>
  </si>
  <si>
    <t xml:space="preserve"> i) a statement of when the investment was completed (or will be complete, if not already completed); and</t>
  </si>
  <si>
    <t>Applicants should include the de-rated capacity for which they have applied. The SEM Committee will use the final de-rated capacity approved by the TSOs' in the Final Qualification Decision to calculate this Unit Specific Price Cap.</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</si>
  <si>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</si>
  <si>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Historic information will provide an understanding of the past financial performance of the business.  Historic information will also assist in benchmarking costs as well as being used to identify Net Going Forward Cost drivers.</t>
  </si>
  <si>
    <t>Please show explicitly what indexation assumptions you have made, where relevant.</t>
  </si>
  <si>
    <t xml:space="preserve">Infra-marginal rent should be shown as a positive number. Separately specify fuel price, carbon price and electricity price assumptions (e.g. hours of Full or Partial Administrative Scarcity Pricing (ASP) and price assumptions for Partial ASP).  </t>
  </si>
  <si>
    <t>- Residual unit value (please specify date value relates to)</t>
  </si>
  <si>
    <t>- Current CRM Qualified MW capacity: Gross De-rated Capacity (Existing); and Initial Capacity (Existing). Initial Capacity as referred to in the CMC is sometimes colloquially known as nameplate capacity</t>
  </si>
  <si>
    <t>CY2028/29</t>
  </si>
  <si>
    <t>CY2029/30</t>
  </si>
  <si>
    <t>CY2030/31</t>
  </si>
  <si>
    <t>CY2031/32</t>
  </si>
  <si>
    <t>CY2032/33</t>
  </si>
  <si>
    <t>CY2033/34</t>
  </si>
  <si>
    <t>CY2034/35</t>
  </si>
  <si>
    <t>Please see note 19 in "Notes 13-21" tab for details required in submissions</t>
  </si>
  <si>
    <r>
      <rPr>
        <u/>
        <sz val="12"/>
        <rFont val="Arial"/>
        <family val="2"/>
      </rPr>
      <t>Unavoidable Future Investment:</t>
    </r>
    <r>
      <rPr>
        <sz val="12"/>
        <rFont val="Arial"/>
        <family val="2"/>
      </rPr>
      <t xml:space="preserve">  See notes 19 and 20 for details required.</t>
    </r>
  </si>
  <si>
    <t>Inflation</t>
  </si>
  <si>
    <t>WACC Discount Factors</t>
  </si>
  <si>
    <t>Inflation Discount Factors</t>
  </si>
  <si>
    <t>Combined Discount Factors</t>
  </si>
  <si>
    <t>Value to be entered by applicant in nominal terms</t>
  </si>
  <si>
    <t>Investment spend (nominal)</t>
  </si>
  <si>
    <t>Residual value (nominal)</t>
  </si>
  <si>
    <t>Required payment (nominal)</t>
  </si>
  <si>
    <t>Total cashflow (nominal)</t>
  </si>
  <si>
    <t>Check</t>
  </si>
  <si>
    <t>Discounted cashflow (CY2022/23 money)</t>
  </si>
  <si>
    <t>Res. Val</t>
  </si>
  <si>
    <t>Validation Lookups</t>
  </si>
  <si>
    <t>NO</t>
  </si>
  <si>
    <t>YES</t>
  </si>
  <si>
    <t>ERROR</t>
  </si>
  <si>
    <t>If TRUE complete the UFI inputs below:</t>
  </si>
  <si>
    <t>New application for Unavoidable Future Investment in respect of CY2022/23 Capacity Delivery</t>
  </si>
  <si>
    <t>Value in CY2022/23 money as set out in earlier determination</t>
  </si>
  <si>
    <t>New application for Unavoidable Future Investment in respect of CY2023/24 Capacity Delivery</t>
  </si>
  <si>
    <t>Total (CY2023/24 money)</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</si>
  <si>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</si>
  <si>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Completeness Testing</t>
  </si>
  <si>
    <t>Supporting forecast data missing</t>
  </si>
  <si>
    <t>Supporting historic data missing</t>
  </si>
  <si>
    <t>Count Years of Data</t>
  </si>
  <si>
    <t>Forecast</t>
  </si>
  <si>
    <t>History</t>
  </si>
  <si>
    <t>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</si>
  <si>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If YES, enter the UFI allowance for CY2022/23 previously conditionally approved</t>
  </si>
  <si>
    <t>Does the Candidate Unit have a UFI from CY2022/23 not previous claimed as NGFC for previous auctions was below USPC?</t>
  </si>
  <si>
    <t>Cells E119-120 on the "USPC Submission &amp; Historical Cost" tab set out the Unavoidable Future Investment to be claimed in respect of new unavoidable investment to deliver capacity in the relevant Capacity Year. Details of this calculation should be shown in the relevant tab "UFI for CY20xxyy" and they will then automatically be populated into cells E119-E120.  These sheets also allow the input of UFIs conditionally approved for earlier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</si>
  <si>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</si>
  <si>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 xml:space="preserve"> ii) the amount spent and an explanation of any underspend relative to the amounts reflected in the previous auction USPC determination; and </t>
  </si>
  <si>
    <t>iii) if the investment will not be completed prior to the start of the relevant Capacity Year, an explanation of how the investment is unavoidable in delivering capacity in that year; and</t>
  </si>
  <si>
    <t xml:space="preserve">iv) any other material variances between the current expectation of those investment projects, and the information provided to the RAs as part of the previous auction USPC process. </t>
  </si>
  <si>
    <t>Note 20: Amounts conditionally approved in previous USPC processes, where recovery was over multiple years</t>
  </si>
  <si>
    <t>Total (CY2024/25 money)</t>
  </si>
  <si>
    <t>Note: We note that carried forward CY2023/24 UFIs were only available for applicants who were able to demonstrate NGFCs greater than ECPC in previous capacity auctions.  There may be some CY2024/25 applicants, whose NGFCs in previous auctions were below the applicable value of ECPC, but whose NGFCs in CY2024/25 are above the relevant ECPC.  Such applicants may now apply for CY2023/24 UFIs to be carried forward into their CY2024/25 NGFC calculation.</t>
  </si>
  <si>
    <t>Value in CY2023/24 money as set out in earlier determination</t>
  </si>
  <si>
    <r>
      <t>Unavoidable Future Investment</t>
    </r>
    <r>
      <rPr>
        <sz val="11"/>
        <rFont val="Arial"/>
        <family val="2"/>
      </rPr>
      <t xml:space="preserve"> (if relevant to CY2025/26)</t>
    </r>
  </si>
  <si>
    <t>Applied for CY2025/26</t>
  </si>
  <si>
    <t>Discounted cashflow (CY2025/26 money)</t>
  </si>
  <si>
    <t>Total (CY2025/26 money)</t>
  </si>
  <si>
    <t>New application for Unavoidable Future Investment in respect of CY2024/25 Capacity Delivery</t>
  </si>
  <si>
    <t>CY2035/36</t>
  </si>
  <si>
    <t>Value in CY2024/25 money as set out in earlier determination</t>
  </si>
  <si>
    <t>Note: We note that carried forward CY2022/23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CY2022/23 UFIs to be carried forward into their CY2025/26 NGFC calculation.</t>
  </si>
  <si>
    <t>Note: We note that carried forward CY2024/25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CY2024/25 UFIs to be carried forward into their CY2025/26 NGFC calculation.</t>
  </si>
  <si>
    <t>Note: We note that carried forward CY2023/24 UFIs were only available for applicants who were able to demonstrate NGFCs greater than ECPC in previous capacity auctions.  There may be some CY2025/26 applicants, whose NGFCs in previous auctions were below the applicable value of ECPC, but whose NGFCs in CY2025/26 are above the relevant ECPC.  Such applicants may now apply for CY2023/24 UFIs to be carried forward into their CY2025/26 NGFC calculation.</t>
  </si>
  <si>
    <t>CY2036/36</t>
  </si>
  <si>
    <t>Does the Candidate Unit have a UFI to carry forward from CY2022/23?</t>
  </si>
  <si>
    <t>Total (CY2022/23 money)</t>
  </si>
  <si>
    <t>Does the Candidate Unit have a UFI to carry forward from CY2023/24?</t>
  </si>
  <si>
    <t>If YES, enter the UFI allowance for CY2023/24 previously conditionally approved</t>
  </si>
  <si>
    <t>Does the Candidate Unit have a UFI from CY2023/24 not previous claimed as NGFC for previous auctions was below USPC?</t>
  </si>
  <si>
    <t>Discounted cashflow (CY2023/24 money)</t>
  </si>
  <si>
    <t>Does the Candidate Unit have a UFI to carry forward from CY2024/25?</t>
  </si>
  <si>
    <t>If YES, enter the UFI allowance for CY2024/25 previously conditionally approved</t>
  </si>
  <si>
    <t>Does the Candidate Unit have a UFI from CY2024/25 not previous claimed as NGFC for previous auctions was below USPC?</t>
  </si>
  <si>
    <t>Discounted cashflow (CY2024/25 money)</t>
  </si>
  <si>
    <t>Conditionally approved from previous USPC processes (CY21/22, 22/23, 23/24, 24/25)</t>
  </si>
  <si>
    <t>Indexation to 2025</t>
  </si>
  <si>
    <t>New application for Unavoidable Future Investment in respect of CY2026/27 Capacity Delivery</t>
  </si>
  <si>
    <t>New application for Unavoidable Future Investment in respect of CY2025/26 Capacity Delivery</t>
  </si>
  <si>
    <t>Capacity Year (CY) Beginning: 1 October 2026</t>
  </si>
  <si>
    <r>
      <t xml:space="preserve">Applications should be made to both Regulatory Authorities via the email </t>
    </r>
    <r>
      <rPr>
        <sz val="12"/>
        <rFont val="Arial"/>
        <family val="2"/>
      </rPr>
      <t>address below:</t>
    </r>
  </si>
  <si>
    <r>
      <t xml:space="preserve">**Unavoidable Future Investment means future investment costs which must be incurred if the </t>
    </r>
    <r>
      <rPr>
        <b/>
        <sz val="12"/>
        <rFont val="Arial"/>
        <family val="2"/>
      </rPr>
      <t>capacity</t>
    </r>
    <r>
      <rPr>
        <sz val="12"/>
        <rFont val="Arial"/>
        <family val="2"/>
      </rPr>
      <t xml:space="preserve"> is to be delivered during the Capacity Delivery Year.  In addition to the amount claimed for CY2026/27, Participants will need to provide details of any related to CY2022/23, CY2023/24, CY2024/25 and CY2025/26.</t>
    </r>
  </si>
  <si>
    <t>Forecast data should be provided in estimated 2026/27 prices for the year 2026/27.
Latest Forecast is a combination of actual data available and forecast data for the current year, i.e. 2022.
All historical data should be entered in nominal terms.</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</si>
  <si>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CY2026/27 onwards. The same principle will apply in subsequent years.</t>
  </si>
  <si>
    <t>CY 2026/27</t>
  </si>
  <si>
    <t>1 Oct 2026 to 30 Sept 2027</t>
  </si>
  <si>
    <t>Total (CY2026/27 money)</t>
  </si>
  <si>
    <t>T-4 Auction for Capacity Year 2026/27</t>
  </si>
  <si>
    <t xml:space="preserve">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CY2026/27. Please provide detail of the worked calculation explictly showing the assumed transportation charge, volume and inflation assumptions, using a separate spreadsheet or word document as appropriate. </t>
  </si>
  <si>
    <t xml:space="preserve">Charges / costs should be entered as a negative. Projected charges should, as far as possible be based upon published Market Operator charges, with an allowance for inflation if charges have not yet been published for some or all of CY2026/27. </t>
  </si>
  <si>
    <t xml:space="preserve">Charges / costs should be entered as a negative. Projected charges should, as far as possible be based upon published System Operator charges, with an allowance for inflation if charges have not yet been publsihed for some or all of CY2026/27. </t>
  </si>
  <si>
    <t xml:space="preserve">Applicable to gas fired stations only. Charges / costs should be entered as a negative. Projected charges should, as far as possible be based upon published Transmission charges, with an allowance for inflation if charges have not yet been published for some or all of CY2026/27. Please provide detail of the worked calculation explictly showing the assumed transportation charge, volume and inflation assumptions, using a separate spreadsheet or word document as appropriate. </t>
  </si>
  <si>
    <t>Application Submission Window:   11/08/2022 - 09/09/2022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</si>
</sst>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5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font>
    <font>
      <u/>
      <sz val="11"/>
      <color theme="10"/>
      <name val="Calibri"/>
      <family val="2"/>
    </font>
    <font>
      <i/>
      <sz val="10"/>
      <color rgb="FF000000"/>
      <name val="Arial"/>
      <family val="2"/>
    </font>
    <font>
      <b/>
      <u/>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0"/>
      <name val="Arial"/>
      <family val="2"/>
    </font>
    <font>
      <b/>
      <sz val="14"/>
      <name val="Arial"/>
      <family val="2"/>
    </font>
    <font>
      <sz val="12"/>
      <color rgb="FFFF0000"/>
      <name val="Arial"/>
      <family val="2"/>
    </font>
    <font>
      <b/>
      <sz val="14"/>
      <color rgb="FF0070C0"/>
      <name val="Arial"/>
      <family val="2"/>
    </font>
    <font>
      <sz val="11"/>
      <color rgb="FF0070C0"/>
      <name val="Arial"/>
      <family val="2"/>
    </font>
    <font>
      <sz val="11"/>
      <name val="Calibri"/>
      <family val="2"/>
      <scheme val="minor"/>
    </font>
    <font>
      <sz val="9"/>
      <color theme="1"/>
      <name val="Calibri"/>
      <family val="2"/>
      <scheme val="minor"/>
    </font>
    <font>
      <u/>
      <sz val="9"/>
      <color theme="1"/>
      <name val="Calibri"/>
      <family val="2"/>
      <scheme val="minor"/>
    </font>
    <font>
      <b/>
      <sz val="11"/>
      <color theme="0"/>
      <name val="Arial"/>
      <family val="2"/>
    </font>
    <font>
      <b/>
      <sz val="11"/>
      <color rgb="FF0070C0"/>
      <name val="Calibri"/>
      <family val="2"/>
      <scheme val="minor"/>
    </font>
    <font>
      <b/>
      <sz val="11"/>
      <name val="Arial"/>
      <family val="2"/>
    </font>
    <font>
      <b/>
      <sz val="12"/>
      <color theme="0"/>
      <name val="Calibri"/>
      <family val="2"/>
      <scheme val="minor"/>
    </font>
    <font>
      <sz val="16"/>
      <color rgb="FF0000FF"/>
      <name val="Arial"/>
      <family val="2"/>
    </font>
    <font>
      <sz val="11"/>
      <name val="Arial"/>
      <family val="2"/>
    </font>
    <font>
      <u/>
      <sz val="11"/>
      <color theme="1"/>
      <name val="Arial"/>
      <family val="2"/>
    </font>
    <font>
      <b/>
      <u/>
      <sz val="11"/>
      <color theme="1"/>
      <name val="Arial"/>
      <family val="2"/>
    </font>
    <font>
      <sz val="12"/>
      <color theme="1"/>
      <name val="Times New Roman"/>
      <family val="1"/>
    </font>
    <font>
      <b/>
      <sz val="11"/>
      <name val="Calibri"/>
      <family val="2"/>
      <scheme val="minor"/>
    </font>
    <font>
      <u/>
      <sz val="11"/>
      <name val="Arial"/>
      <family val="2"/>
    </font>
    <font>
      <b/>
      <u/>
      <sz val="11"/>
      <name val="Calibri"/>
      <family val="2"/>
      <scheme val="minor"/>
    </font>
    <font>
      <sz val="14"/>
      <color theme="1"/>
      <name val="Calibri"/>
      <family val="2"/>
      <scheme val="minor"/>
    </font>
    <font>
      <sz val="14"/>
      <name val="Arial"/>
      <family val="2"/>
    </font>
    <font>
      <u/>
      <sz val="14"/>
      <color theme="10"/>
      <name val="Calibri"/>
      <family val="2"/>
    </font>
    <font>
      <sz val="9"/>
      <color rgb="FF000000"/>
      <name val="Calibri"/>
      <family val="2"/>
      <scheme val="minor"/>
    </font>
    <font>
      <u/>
      <sz val="11"/>
      <color theme="1"/>
      <name val="Calibri"/>
      <family val="2"/>
      <scheme val="minor"/>
    </font>
    <font>
      <u/>
      <sz val="12"/>
      <name val="Arial"/>
      <family val="2"/>
    </font>
    <font>
      <sz val="9"/>
      <color indexed="81"/>
      <name val="Tahoma"/>
      <family val="2"/>
    </font>
    <font>
      <b/>
      <sz val="9"/>
      <color indexed="81"/>
      <name val="Tahoma"/>
      <family val="2"/>
    </font>
    <font>
      <b/>
      <u/>
      <sz val="14"/>
      <color theme="1"/>
      <name val="Calibri"/>
      <family val="2"/>
      <scheme val="minor"/>
    </font>
    <font>
      <i/>
      <sz val="11"/>
      <color theme="1"/>
      <name val="Calibri"/>
      <family val="2"/>
      <scheme val="minor"/>
    </font>
    <font>
      <i/>
      <sz val="11"/>
      <color theme="0" tint="-0.14999847407452621"/>
      <name val="Calibri"/>
      <family val="2"/>
      <scheme val="minor"/>
    </font>
    <font>
      <b/>
      <sz val="14"/>
      <color theme="0"/>
      <name val="Calibri"/>
      <family val="2"/>
      <scheme val="minor"/>
    </font>
    <font>
      <sz val="11"/>
      <color theme="0" tint="-0.14999847407452621"/>
      <name val="Calibri"/>
      <family val="2"/>
      <scheme val="minor"/>
    </font>
  </fonts>
  <fills count="27">
    <fill>
      <patternFill patternType="none"/>
    </fill>
    <fill>
      <patternFill patternType="gray125"/>
    </fill>
    <fill>
      <patternFill patternType="solid">
        <fgColor rgb="FF538ED5"/>
        <bgColor indexed="64"/>
      </patternFill>
    </fill>
    <fill>
      <patternFill patternType="solid">
        <fgColor rgb="FFFFFFFF"/>
        <bgColor indexed="64"/>
      </patternFill>
    </fill>
    <fill>
      <patternFill patternType="solid">
        <fgColor rgb="FF8DB4E3"/>
        <bgColor indexed="64"/>
      </patternFill>
    </fill>
    <fill>
      <patternFill patternType="solid">
        <fgColor rgb="FFDBE5F1"/>
        <bgColor indexed="64"/>
      </patternFill>
    </fill>
    <fill>
      <patternFill patternType="solid">
        <fgColor rgb="FFC5D9F1"/>
        <bgColor indexed="64"/>
      </patternFill>
    </fill>
    <fill>
      <patternFill patternType="solid">
        <fgColor theme="0"/>
        <bgColor indexed="64"/>
      </patternFill>
    </fill>
    <fill>
      <patternFill patternType="gray125">
        <bgColor rgb="FFDBE5F1"/>
      </patternFill>
    </fill>
    <fill>
      <patternFill patternType="solid">
        <fgColor theme="6"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249977111117893"/>
        <bgColor indexed="64"/>
      </patternFill>
    </fill>
    <fill>
      <patternFill patternType="gray125">
        <bgColor theme="0" tint="-0.14999847407452621"/>
      </patternFill>
    </fill>
    <fill>
      <patternFill patternType="lightGray">
        <bgColor theme="0" tint="-0.14996795556505021"/>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gray0625"/>
    </fill>
    <fill>
      <patternFill patternType="gray125">
        <bgColor theme="0"/>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cellStyleXfs>
  <cellXfs count="289">
    <xf numFmtId="0" fontId="0" fillId="0" borderId="0" xfId="0"/>
    <xf numFmtId="0" fontId="0" fillId="0" borderId="0" xfId="0"/>
    <xf numFmtId="0" fontId="0" fillId="7" borderId="0" xfId="0" applyFill="1"/>
    <xf numFmtId="0" fontId="0" fillId="7" borderId="0" xfId="0" applyFill="1" applyBorder="1"/>
    <xf numFmtId="0" fontId="13" fillId="7" borderId="0" xfId="0" applyFont="1" applyFill="1" applyAlignment="1">
      <alignment horizontal="center" vertical="center" wrapText="1"/>
    </xf>
    <xf numFmtId="0" fontId="14" fillId="7" borderId="0" xfId="0" applyFont="1" applyFill="1"/>
    <xf numFmtId="0" fontId="15" fillId="7" borderId="0" xfId="0" applyFont="1" applyFill="1"/>
    <xf numFmtId="0" fontId="16" fillId="7" borderId="0" xfId="0" applyFont="1" applyFill="1" applyBorder="1" applyAlignment="1">
      <alignment wrapText="1"/>
    </xf>
    <xf numFmtId="0" fontId="17" fillId="7" borderId="0" xfId="0" applyFont="1" applyFill="1"/>
    <xf numFmtId="0" fontId="18" fillId="7" borderId="0" xfId="0" applyFont="1" applyFill="1" applyBorder="1" applyAlignment="1">
      <alignment vertical="top" wrapText="1"/>
    </xf>
    <xf numFmtId="0" fontId="14" fillId="7" borderId="10" xfId="0" applyFont="1" applyFill="1" applyBorder="1" applyAlignment="1">
      <alignment wrapText="1"/>
    </xf>
    <xf numFmtId="0" fontId="14" fillId="7" borderId="11" xfId="0" applyFont="1" applyFill="1" applyBorder="1" applyAlignment="1">
      <alignment horizontal="justify" vertical="center" wrapText="1"/>
    </xf>
    <xf numFmtId="0" fontId="14" fillId="7" borderId="11" xfId="0" applyFont="1" applyFill="1" applyBorder="1" applyAlignment="1">
      <alignment wrapText="1"/>
    </xf>
    <xf numFmtId="0" fontId="19" fillId="7" borderId="11" xfId="0" applyFont="1" applyFill="1" applyBorder="1" applyAlignment="1">
      <alignment wrapText="1"/>
    </xf>
    <xf numFmtId="0" fontId="14" fillId="7" borderId="11" xfId="0" applyFont="1" applyFill="1" applyBorder="1" applyAlignment="1">
      <alignment horizontal="justify" vertical="top" wrapText="1"/>
    </xf>
    <xf numFmtId="0" fontId="20" fillId="7" borderId="11" xfId="0" applyFont="1" applyFill="1" applyBorder="1" applyAlignment="1">
      <alignment wrapText="1"/>
    </xf>
    <xf numFmtId="0" fontId="20" fillId="7" borderId="11" xfId="0" applyFont="1" applyFill="1" applyBorder="1" applyAlignment="1">
      <alignment vertical="top" wrapText="1"/>
    </xf>
    <xf numFmtId="0" fontId="3" fillId="7" borderId="11" xfId="0" applyFont="1" applyFill="1" applyBorder="1"/>
    <xf numFmtId="0" fontId="9" fillId="2" borderId="0" xfId="0" applyFont="1" applyFill="1" applyBorder="1" applyAlignment="1">
      <alignment horizontal="center"/>
    </xf>
    <xf numFmtId="0" fontId="9" fillId="2" borderId="0" xfId="0" applyFont="1" applyFill="1" applyBorder="1" applyAlignment="1">
      <alignment horizontal="left"/>
    </xf>
    <xf numFmtId="0" fontId="7" fillId="3" borderId="0" xfId="0" applyFont="1" applyFill="1" applyBorder="1" applyAlignment="1">
      <alignment horizontal="left" vertical="center"/>
    </xf>
    <xf numFmtId="0" fontId="9" fillId="4" borderId="0" xfId="0" applyFont="1" applyFill="1" applyBorder="1" applyAlignment="1">
      <alignment horizontal="left" vertical="center"/>
    </xf>
    <xf numFmtId="0" fontId="7" fillId="5" borderId="0" xfId="0" applyFont="1" applyFill="1" applyBorder="1" applyAlignment="1">
      <alignment horizontal="left" vertical="center"/>
    </xf>
    <xf numFmtId="0" fontId="11" fillId="5" borderId="0" xfId="0" applyFont="1" applyFill="1" applyBorder="1" applyAlignment="1">
      <alignment horizontal="left" vertical="center"/>
    </xf>
    <xf numFmtId="0" fontId="9" fillId="5" borderId="0" xfId="0" applyFont="1" applyFill="1" applyBorder="1" applyAlignment="1">
      <alignment horizontal="left" vertical="center"/>
    </xf>
    <xf numFmtId="0" fontId="9" fillId="6" borderId="0" xfId="0" applyFont="1" applyFill="1" applyBorder="1" applyAlignment="1">
      <alignment horizontal="left" vertical="center"/>
    </xf>
    <xf numFmtId="0" fontId="7" fillId="6" borderId="0" xfId="0" applyFont="1" applyFill="1" applyBorder="1" applyAlignment="1">
      <alignment horizontal="left" vertical="center"/>
    </xf>
    <xf numFmtId="0" fontId="9" fillId="4" borderId="0" xfId="0" quotePrefix="1" applyFont="1" applyFill="1" applyBorder="1" applyAlignment="1">
      <alignment horizontal="center"/>
    </xf>
    <xf numFmtId="164" fontId="7" fillId="8" borderId="0" xfId="1" applyFont="1" applyFill="1" applyBorder="1" applyAlignment="1">
      <alignment horizontal="center"/>
    </xf>
    <xf numFmtId="164" fontId="7" fillId="5" borderId="0" xfId="1" applyFont="1" applyFill="1" applyBorder="1" applyAlignment="1">
      <alignment horizontal="center"/>
    </xf>
    <xf numFmtId="2" fontId="8" fillId="5" borderId="0" xfId="1" applyNumberFormat="1" applyFont="1" applyFill="1" applyBorder="1" applyAlignment="1">
      <alignment horizontal="center"/>
    </xf>
    <xf numFmtId="2" fontId="7" fillId="3" borderId="0" xfId="0" applyNumberFormat="1" applyFont="1" applyFill="1" applyBorder="1" applyAlignment="1">
      <alignment horizontal="center"/>
    </xf>
    <xf numFmtId="2" fontId="9" fillId="4" borderId="0" xfId="0" applyNumberFormat="1" applyFont="1" applyFill="1" applyBorder="1" applyAlignment="1">
      <alignment horizontal="center"/>
    </xf>
    <xf numFmtId="2" fontId="7" fillId="5" borderId="0" xfId="1" applyNumberFormat="1" applyFont="1" applyFill="1" applyBorder="1" applyAlignment="1">
      <alignment horizontal="center"/>
    </xf>
    <xf numFmtId="2" fontId="9" fillId="5" borderId="0" xfId="1" applyNumberFormat="1" applyFont="1" applyFill="1" applyBorder="1" applyAlignment="1">
      <alignment horizontal="center"/>
    </xf>
    <xf numFmtId="2" fontId="9" fillId="6" borderId="0" xfId="1" applyNumberFormat="1" applyFont="1" applyFill="1" applyBorder="1" applyAlignment="1">
      <alignment horizontal="center"/>
    </xf>
    <xf numFmtId="2" fontId="7" fillId="6" borderId="0" xfId="1" applyNumberFormat="1" applyFont="1" applyFill="1" applyBorder="1" applyAlignment="1">
      <alignment horizontal="center"/>
    </xf>
    <xf numFmtId="0" fontId="8" fillId="9" borderId="0" xfId="0" applyFont="1" applyFill="1"/>
    <xf numFmtId="0" fontId="21" fillId="7" borderId="0" xfId="0" applyFont="1" applyFill="1" applyAlignment="1">
      <alignment vertical="center"/>
    </xf>
    <xf numFmtId="0" fontId="22" fillId="7" borderId="0" xfId="0" applyFont="1" applyFill="1"/>
    <xf numFmtId="0" fontId="8" fillId="9" borderId="0" xfId="0" quotePrefix="1" applyFont="1" applyFill="1" applyAlignment="1">
      <alignment horizontal="center"/>
    </xf>
    <xf numFmtId="2" fontId="8" fillId="9" borderId="0" xfId="0" applyNumberFormat="1" applyFont="1" applyFill="1" applyAlignment="1">
      <alignment horizontal="center"/>
    </xf>
    <xf numFmtId="0" fontId="6" fillId="11" borderId="0" xfId="0" applyFont="1" applyFill="1"/>
    <xf numFmtId="2" fontId="24" fillId="0" borderId="0" xfId="0" applyNumberFormat="1" applyFont="1"/>
    <xf numFmtId="0" fontId="23" fillId="10" borderId="0" xfId="0" applyFont="1" applyFill="1"/>
    <xf numFmtId="0" fontId="25" fillId="7" borderId="0" xfId="0" applyFont="1" applyFill="1"/>
    <xf numFmtId="0" fontId="24" fillId="7" borderId="0" xfId="0" applyFont="1" applyFill="1"/>
    <xf numFmtId="0" fontId="24" fillId="7" borderId="0" xfId="0" applyFont="1" applyFill="1" applyAlignment="1">
      <alignment wrapText="1"/>
    </xf>
    <xf numFmtId="0" fontId="6" fillId="7" borderId="14" xfId="0" applyFont="1" applyFill="1" applyBorder="1" applyAlignment="1">
      <alignment vertical="center"/>
    </xf>
    <xf numFmtId="0" fontId="5" fillId="7" borderId="0" xfId="0" applyFont="1" applyFill="1"/>
    <xf numFmtId="0" fontId="5" fillId="13" borderId="0" xfId="0" applyFont="1" applyFill="1"/>
    <xf numFmtId="0" fontId="26" fillId="13" borderId="0" xfId="0" applyFont="1" applyFill="1"/>
    <xf numFmtId="0" fontId="27" fillId="0" borderId="0" xfId="0" applyFont="1" applyFill="1" applyAlignment="1">
      <alignment horizontal="center"/>
    </xf>
    <xf numFmtId="0" fontId="28" fillId="9" borderId="0" xfId="0" applyFont="1" applyFill="1"/>
    <xf numFmtId="0" fontId="28" fillId="15" borderId="11" xfId="0" quotePrefix="1" applyFont="1" applyFill="1" applyBorder="1" applyAlignment="1">
      <alignment horizontal="center"/>
    </xf>
    <xf numFmtId="0" fontId="22" fillId="14" borderId="11" xfId="0" applyFont="1" applyFill="1" applyBorder="1" applyAlignment="1">
      <alignment horizontal="center"/>
    </xf>
    <xf numFmtId="0" fontId="28" fillId="15" borderId="0" xfId="0" applyFont="1" applyFill="1" applyAlignment="1">
      <alignment horizontal="center"/>
    </xf>
    <xf numFmtId="0" fontId="19" fillId="7" borderId="11" xfId="0" applyFont="1" applyFill="1" applyBorder="1" applyAlignment="1">
      <alignment vertical="center" wrapText="1"/>
    </xf>
    <xf numFmtId="0" fontId="20" fillId="7" borderId="11" xfId="0" applyFont="1" applyFill="1" applyBorder="1" applyAlignment="1">
      <alignment vertical="center" wrapText="1"/>
    </xf>
    <xf numFmtId="0" fontId="14" fillId="7" borderId="11" xfId="0" applyFont="1" applyFill="1" applyBorder="1" applyAlignment="1">
      <alignment vertical="center" wrapText="1"/>
    </xf>
    <xf numFmtId="0" fontId="0" fillId="7" borderId="15" xfId="0" applyFill="1" applyBorder="1"/>
    <xf numFmtId="0" fontId="0" fillId="7" borderId="13" xfId="0" applyFill="1" applyBorder="1"/>
    <xf numFmtId="0" fontId="12" fillId="7" borderId="0" xfId="0" applyFont="1" applyFill="1"/>
    <xf numFmtId="0" fontId="26" fillId="12" borderId="0" xfId="0" applyFont="1" applyFill="1" applyAlignment="1">
      <alignment horizontal="center" vertical="center"/>
    </xf>
    <xf numFmtId="0" fontId="29" fillId="16" borderId="0" xfId="0" applyFont="1" applyFill="1" applyBorder="1" applyAlignment="1">
      <alignment horizontal="center" wrapText="1"/>
    </xf>
    <xf numFmtId="0" fontId="9" fillId="18" borderId="0" xfId="0" applyFont="1" applyFill="1" applyBorder="1" applyAlignment="1">
      <alignment horizontal="center"/>
    </xf>
    <xf numFmtId="0" fontId="9" fillId="18" borderId="0" xfId="0" quotePrefix="1" applyFont="1" applyFill="1" applyBorder="1" applyAlignment="1">
      <alignment horizontal="center"/>
    </xf>
    <xf numFmtId="2" fontId="9" fillId="18" borderId="0" xfId="0" applyNumberFormat="1" applyFont="1" applyFill="1" applyBorder="1" applyAlignment="1">
      <alignment horizontal="center"/>
    </xf>
    <xf numFmtId="164" fontId="7" fillId="19" borderId="0" xfId="1" applyFont="1" applyFill="1" applyBorder="1" applyAlignment="1">
      <alignment horizontal="center"/>
    </xf>
    <xf numFmtId="164" fontId="7" fillId="14" borderId="0" xfId="1" applyFont="1" applyFill="1" applyBorder="1" applyAlignment="1">
      <alignment horizontal="center"/>
    </xf>
    <xf numFmtId="2" fontId="8" fillId="14" borderId="0" xfId="1" applyNumberFormat="1" applyFont="1" applyFill="1" applyBorder="1" applyAlignment="1">
      <alignment horizontal="center"/>
    </xf>
    <xf numFmtId="2" fontId="7" fillId="14" borderId="0" xfId="1" applyNumberFormat="1" applyFont="1" applyFill="1" applyBorder="1" applyAlignment="1">
      <alignment horizontal="center"/>
    </xf>
    <xf numFmtId="2" fontId="9" fillId="14" borderId="0" xfId="1" applyNumberFormat="1" applyFont="1" applyFill="1" applyBorder="1" applyAlignment="1">
      <alignment horizontal="center"/>
    </xf>
    <xf numFmtId="0" fontId="29" fillId="12" borderId="0" xfId="0" applyFont="1" applyFill="1" applyAlignment="1">
      <alignment vertical="center"/>
    </xf>
    <xf numFmtId="2" fontId="8" fillId="15" borderId="0" xfId="0" applyNumberFormat="1" applyFont="1" applyFill="1" applyAlignment="1">
      <alignment horizontal="center"/>
    </xf>
    <xf numFmtId="0" fontId="31" fillId="14" borderId="11" xfId="0" applyFont="1" applyFill="1" applyBorder="1" applyAlignment="1">
      <alignment horizontal="center"/>
    </xf>
    <xf numFmtId="4" fontId="31" fillId="14" borderId="11" xfId="0" applyNumberFormat="1" applyFont="1" applyFill="1" applyBorder="1" applyAlignment="1">
      <alignment horizontal="center"/>
    </xf>
    <xf numFmtId="0" fontId="32" fillId="14" borderId="0" xfId="0" applyFont="1" applyFill="1" applyBorder="1"/>
    <xf numFmtId="4" fontId="31" fillId="14" borderId="7" xfId="0" applyNumberFormat="1" applyFont="1" applyFill="1" applyBorder="1" applyAlignment="1">
      <alignment horizontal="center"/>
    </xf>
    <xf numFmtId="0" fontId="6" fillId="14" borderId="7" xfId="0" applyFont="1" applyFill="1" applyBorder="1"/>
    <xf numFmtId="4" fontId="28" fillId="14" borderId="16" xfId="0" applyNumberFormat="1" applyFont="1" applyFill="1" applyBorder="1" applyAlignment="1">
      <alignment horizontal="center"/>
    </xf>
    <xf numFmtId="0" fontId="31" fillId="14" borderId="7" xfId="0" applyFont="1" applyFill="1" applyBorder="1" applyAlignment="1">
      <alignment horizontal="center"/>
    </xf>
    <xf numFmtId="0" fontId="8" fillId="15" borderId="2" xfId="0" applyFont="1" applyFill="1" applyBorder="1"/>
    <xf numFmtId="2" fontId="8" fillId="15" borderId="9" xfId="0" applyNumberFormat="1" applyFont="1" applyFill="1" applyBorder="1" applyAlignment="1">
      <alignment horizontal="center"/>
    </xf>
    <xf numFmtId="0" fontId="26" fillId="12" borderId="0" xfId="0" applyFont="1" applyFill="1" applyBorder="1" applyAlignment="1">
      <alignment horizontal="center" vertical="center"/>
    </xf>
    <xf numFmtId="0" fontId="28" fillId="9" borderId="6" xfId="0" applyFont="1" applyFill="1" applyBorder="1"/>
    <xf numFmtId="0" fontId="28" fillId="15" borderId="0" xfId="0" applyFont="1" applyFill="1" applyBorder="1"/>
    <xf numFmtId="0" fontId="28" fillId="15" borderId="0" xfId="0" applyFont="1" applyFill="1" applyBorder="1" applyAlignment="1">
      <alignment horizontal="center"/>
    </xf>
    <xf numFmtId="0" fontId="32" fillId="11" borderId="6" xfId="0" applyFont="1" applyFill="1" applyBorder="1"/>
    <xf numFmtId="0" fontId="6" fillId="14" borderId="0" xfId="0" applyFont="1" applyFill="1" applyBorder="1"/>
    <xf numFmtId="0" fontId="6" fillId="11" borderId="6" xfId="0" applyFont="1" applyFill="1" applyBorder="1"/>
    <xf numFmtId="0" fontId="33" fillId="11" borderId="6" xfId="0" applyFont="1" applyFill="1" applyBorder="1"/>
    <xf numFmtId="0" fontId="33" fillId="14" borderId="0" xfId="0" applyFont="1" applyFill="1" applyBorder="1"/>
    <xf numFmtId="0" fontId="8" fillId="9" borderId="8" xfId="0" applyFont="1" applyFill="1" applyBorder="1"/>
    <xf numFmtId="0" fontId="29" fillId="16" borderId="5" xfId="0" applyFont="1" applyFill="1" applyBorder="1" applyAlignment="1">
      <alignment horizontal="center" vertical="center" wrapText="1"/>
    </xf>
    <xf numFmtId="0" fontId="6" fillId="14" borderId="7" xfId="0" applyFont="1" applyFill="1" applyBorder="1" applyAlignment="1">
      <alignment horizontal="center"/>
    </xf>
    <xf numFmtId="0" fontId="0" fillId="14" borderId="7" xfId="0" applyFill="1" applyBorder="1" applyAlignment="1">
      <alignment horizontal="center"/>
    </xf>
    <xf numFmtId="0" fontId="6" fillId="14" borderId="0" xfId="0" applyFont="1" applyFill="1" applyAlignment="1">
      <alignment horizontal="center"/>
    </xf>
    <xf numFmtId="0" fontId="31" fillId="11" borderId="6" xfId="0" applyFont="1" applyFill="1" applyBorder="1"/>
    <xf numFmtId="0" fontId="14" fillId="0" borderId="11" xfId="0" applyFont="1" applyFill="1" applyBorder="1" applyAlignment="1">
      <alignment vertical="center" wrapText="1"/>
    </xf>
    <xf numFmtId="0" fontId="26" fillId="12" borderId="0" xfId="0" applyFont="1" applyFill="1" applyAlignment="1">
      <alignment horizontal="center" vertical="center"/>
    </xf>
    <xf numFmtId="0" fontId="34" fillId="0" borderId="0" xfId="0" applyFont="1"/>
    <xf numFmtId="0" fontId="7" fillId="21" borderId="0" xfId="0" applyFont="1" applyFill="1" applyBorder="1" applyAlignment="1">
      <alignment horizontal="left" vertical="center"/>
    </xf>
    <xf numFmtId="2" fontId="8" fillId="21" borderId="0" xfId="1" applyNumberFormat="1" applyFont="1" applyFill="1" applyBorder="1" applyAlignment="1">
      <alignment horizontal="center"/>
    </xf>
    <xf numFmtId="2" fontId="9" fillId="22" borderId="0" xfId="1" applyNumberFormat="1" applyFont="1" applyFill="1" applyBorder="1" applyAlignment="1">
      <alignment horizontal="center"/>
    </xf>
    <xf numFmtId="0" fontId="6" fillId="14" borderId="7" xfId="0" applyFont="1" applyFill="1" applyBorder="1" applyAlignment="1">
      <alignment horizontal="center" vertical="center"/>
    </xf>
    <xf numFmtId="0" fontId="3" fillId="7" borderId="0" xfId="0" applyFont="1" applyFill="1"/>
    <xf numFmtId="0" fontId="0" fillId="7" borderId="11" xfId="0" applyFill="1" applyBorder="1"/>
    <xf numFmtId="0" fontId="3" fillId="7" borderId="0" xfId="0" quotePrefix="1" applyFont="1" applyFill="1"/>
    <xf numFmtId="0" fontId="28" fillId="12" borderId="6" xfId="0" applyFont="1" applyFill="1" applyBorder="1" applyAlignment="1">
      <alignment horizontal="left" vertical="center"/>
    </xf>
    <xf numFmtId="0" fontId="31" fillId="11" borderId="6" xfId="0" applyFont="1" applyFill="1" applyBorder="1" applyAlignment="1">
      <alignment vertical="top" wrapText="1"/>
    </xf>
    <xf numFmtId="0" fontId="31" fillId="11" borderId="6" xfId="0" applyFont="1" applyFill="1" applyBorder="1" applyAlignment="1">
      <alignment wrapText="1"/>
    </xf>
    <xf numFmtId="0" fontId="36" fillId="11" borderId="6" xfId="0" applyFont="1" applyFill="1" applyBorder="1"/>
    <xf numFmtId="0" fontId="23" fillId="7" borderId="0" xfId="0" applyFont="1" applyFill="1"/>
    <xf numFmtId="0" fontId="37" fillId="7" borderId="0" xfId="0" applyFont="1" applyFill="1"/>
    <xf numFmtId="0" fontId="23" fillId="7" borderId="0" xfId="0" quotePrefix="1" applyFont="1" applyFill="1"/>
    <xf numFmtId="0" fontId="14" fillId="7" borderId="12" xfId="0" applyFont="1" applyFill="1" applyBorder="1" applyAlignment="1">
      <alignment vertical="center" wrapText="1"/>
    </xf>
    <xf numFmtId="0" fontId="24" fillId="0" borderId="0" xfId="0" applyFont="1" applyFill="1" applyAlignment="1">
      <alignment wrapText="1"/>
    </xf>
    <xf numFmtId="0" fontId="23" fillId="0" borderId="0" xfId="0" quotePrefix="1" applyFont="1" applyFill="1"/>
    <xf numFmtId="0" fontId="0" fillId="0" borderId="0" xfId="0" applyFill="1"/>
    <xf numFmtId="0" fontId="6" fillId="0" borderId="1" xfId="0" applyFont="1" applyFill="1" applyBorder="1" applyAlignment="1">
      <alignment vertical="center"/>
    </xf>
    <xf numFmtId="0" fontId="14" fillId="0" borderId="11" xfId="0" applyFont="1" applyFill="1" applyBorder="1" applyAlignment="1">
      <alignment vertical="top" wrapText="1"/>
    </xf>
    <xf numFmtId="0" fontId="14" fillId="0" borderId="11" xfId="0" applyFont="1" applyFill="1" applyBorder="1" applyAlignment="1">
      <alignment wrapText="1"/>
    </xf>
    <xf numFmtId="0" fontId="24" fillId="0" borderId="0" xfId="0" applyFont="1" applyFill="1"/>
    <xf numFmtId="0" fontId="19" fillId="0" borderId="11" xfId="0" applyFont="1" applyFill="1" applyBorder="1" applyAlignment="1">
      <alignment horizontal="justify" vertical="top" wrapText="1"/>
    </xf>
    <xf numFmtId="0" fontId="19" fillId="7" borderId="11" xfId="0" applyFont="1" applyFill="1" applyBorder="1" applyAlignment="1">
      <alignment horizontal="justify" vertical="top" wrapText="1"/>
    </xf>
    <xf numFmtId="0" fontId="14" fillId="7" borderId="11" xfId="0" applyFont="1" applyFill="1" applyBorder="1" applyAlignment="1">
      <alignment vertical="top" wrapText="1"/>
    </xf>
    <xf numFmtId="0" fontId="0" fillId="7" borderId="0" xfId="0" applyFill="1" applyAlignment="1">
      <alignment horizontal="left" vertical="top" wrapText="1"/>
    </xf>
    <xf numFmtId="0" fontId="7" fillId="23" borderId="0" xfId="0" applyFont="1" applyFill="1" applyBorder="1" applyAlignment="1">
      <alignment horizontal="left" vertical="center"/>
    </xf>
    <xf numFmtId="0" fontId="0" fillId="7" borderId="0" xfId="0" applyFont="1" applyFill="1"/>
    <xf numFmtId="0" fontId="12" fillId="11" borderId="17" xfId="0" applyFont="1" applyFill="1" applyBorder="1"/>
    <xf numFmtId="0" fontId="0" fillId="11" borderId="18" xfId="0" applyFill="1" applyBorder="1"/>
    <xf numFmtId="0" fontId="0" fillId="11" borderId="19" xfId="0" applyFill="1" applyBorder="1"/>
    <xf numFmtId="0" fontId="0" fillId="11" borderId="20" xfId="0" applyFill="1" applyBorder="1" applyAlignment="1">
      <alignment horizontal="left" vertical="top" wrapText="1"/>
    </xf>
    <xf numFmtId="0" fontId="0" fillId="11" borderId="0" xfId="0" applyFill="1" applyBorder="1" applyAlignment="1">
      <alignment horizontal="left" vertical="top" wrapText="1"/>
    </xf>
    <xf numFmtId="0" fontId="0" fillId="11" borderId="21" xfId="0" applyFill="1" applyBorder="1" applyAlignment="1">
      <alignment horizontal="left" vertical="top" wrapText="1"/>
    </xf>
    <xf numFmtId="0" fontId="12" fillId="11" borderId="20" xfId="0" applyFont="1" applyFill="1" applyBorder="1"/>
    <xf numFmtId="0" fontId="29" fillId="16" borderId="0" xfId="0" applyFont="1" applyFill="1" applyBorder="1" applyAlignment="1">
      <alignment horizontal="center"/>
    </xf>
    <xf numFmtId="0" fontId="19" fillId="7" borderId="11" xfId="0" applyFont="1" applyFill="1" applyBorder="1" applyAlignment="1">
      <alignment vertical="top" wrapText="1"/>
    </xf>
    <xf numFmtId="0" fontId="38" fillId="7" borderId="0" xfId="0" applyFont="1" applyFill="1"/>
    <xf numFmtId="0" fontId="39" fillId="7" borderId="11" xfId="0" applyFont="1" applyFill="1" applyBorder="1" applyAlignment="1">
      <alignment wrapText="1"/>
    </xf>
    <xf numFmtId="0" fontId="40" fillId="7" borderId="11" xfId="2" applyFont="1" applyFill="1" applyBorder="1" applyAlignment="1" applyProtection="1"/>
    <xf numFmtId="0" fontId="9" fillId="7" borderId="0" xfId="0" applyFont="1" applyFill="1" applyBorder="1" applyAlignment="1">
      <alignment horizontal="left" vertical="center"/>
    </xf>
    <xf numFmtId="2" fontId="9" fillId="7" borderId="0" xfId="1" applyNumberFormat="1" applyFont="1" applyFill="1" applyBorder="1" applyAlignment="1">
      <alignment horizontal="center"/>
    </xf>
    <xf numFmtId="0" fontId="41" fillId="7" borderId="0" xfId="0" applyFont="1" applyFill="1" applyBorder="1" applyAlignment="1">
      <alignment horizontal="left" vertical="center"/>
    </xf>
    <xf numFmtId="4" fontId="31" fillId="14" borderId="11" xfId="0" applyNumberFormat="1" applyFont="1" applyFill="1" applyBorder="1" applyAlignment="1">
      <alignment horizontal="center" vertical="center"/>
    </xf>
    <xf numFmtId="0" fontId="28" fillId="2" borderId="0" xfId="0" applyFont="1" applyFill="1" applyBorder="1" applyAlignment="1">
      <alignment horizontal="center" wrapText="1"/>
    </xf>
    <xf numFmtId="0" fontId="28" fillId="18" borderId="0" xfId="0" applyFont="1" applyFill="1" applyBorder="1" applyAlignment="1">
      <alignment horizontal="center" wrapText="1"/>
    </xf>
    <xf numFmtId="0" fontId="2" fillId="13" borderId="0" xfId="0" applyFont="1" applyFill="1" applyAlignment="1"/>
    <xf numFmtId="0" fontId="29" fillId="16" borderId="11" xfId="0" applyFont="1" applyFill="1" applyBorder="1" applyAlignment="1">
      <alignment horizontal="center" wrapText="1"/>
    </xf>
    <xf numFmtId="0" fontId="0" fillId="0" borderId="0" xfId="0" applyAlignment="1">
      <alignment wrapText="1"/>
    </xf>
    <xf numFmtId="0" fontId="12" fillId="0" borderId="0" xfId="0" applyFont="1" applyFill="1"/>
    <xf numFmtId="0" fontId="26" fillId="12" borderId="3" xfId="0" applyFont="1" applyFill="1" applyBorder="1" applyAlignment="1">
      <alignment horizontal="center" vertical="center"/>
    </xf>
    <xf numFmtId="4" fontId="31" fillId="20" borderId="7" xfId="0" quotePrefix="1" applyNumberFormat="1" applyFont="1" applyFill="1" applyBorder="1" applyAlignment="1">
      <alignment horizontal="center"/>
    </xf>
    <xf numFmtId="3" fontId="31" fillId="14" borderId="7" xfId="0" applyNumberFormat="1" applyFont="1" applyFill="1" applyBorder="1" applyAlignment="1">
      <alignment horizontal="center"/>
    </xf>
    <xf numFmtId="0" fontId="9" fillId="9" borderId="0" xfId="0" applyFont="1" applyFill="1" applyBorder="1" applyAlignment="1">
      <alignment horizontal="left" vertical="center"/>
    </xf>
    <xf numFmtId="0" fontId="9" fillId="9" borderId="0" xfId="0" quotePrefix="1" applyFont="1" applyFill="1" applyBorder="1" applyAlignment="1">
      <alignment horizontal="center"/>
    </xf>
    <xf numFmtId="0" fontId="9" fillId="9" borderId="0" xfId="0" applyFont="1" applyFill="1" applyBorder="1" applyAlignment="1">
      <alignment horizontal="left"/>
    </xf>
    <xf numFmtId="0" fontId="28" fillId="9" borderId="0" xfId="0" applyFont="1" applyFill="1" applyBorder="1" applyAlignment="1">
      <alignment horizontal="center" wrapText="1"/>
    </xf>
    <xf numFmtId="0" fontId="9" fillId="7" borderId="0" xfId="0" applyFont="1" applyFill="1" applyBorder="1" applyAlignment="1">
      <alignment horizontal="center"/>
    </xf>
    <xf numFmtId="0" fontId="28" fillId="7" borderId="0" xfId="0" applyFont="1" applyFill="1" applyBorder="1" applyAlignment="1">
      <alignment horizontal="center" wrapText="1"/>
    </xf>
    <xf numFmtId="164" fontId="7" fillId="7" borderId="0" xfId="1" applyFont="1" applyFill="1" applyBorder="1" applyAlignment="1">
      <alignment horizontal="center"/>
    </xf>
    <xf numFmtId="0" fontId="9" fillId="7" borderId="0" xfId="0" quotePrefix="1" applyFont="1" applyFill="1" applyBorder="1" applyAlignment="1">
      <alignment horizontal="center"/>
    </xf>
    <xf numFmtId="2" fontId="7" fillId="7" borderId="0" xfId="0" applyNumberFormat="1" applyFont="1" applyFill="1" applyBorder="1" applyAlignment="1">
      <alignment horizontal="center"/>
    </xf>
    <xf numFmtId="2" fontId="9" fillId="7" borderId="0" xfId="0" applyNumberFormat="1" applyFont="1" applyFill="1" applyBorder="1" applyAlignment="1">
      <alignment horizontal="center"/>
    </xf>
    <xf numFmtId="2" fontId="7" fillId="7" borderId="0" xfId="1" applyNumberFormat="1" applyFont="1" applyFill="1" applyBorder="1" applyAlignment="1">
      <alignment horizontal="center"/>
    </xf>
    <xf numFmtId="0" fontId="7" fillId="11" borderId="0" xfId="0" applyFont="1" applyFill="1" applyBorder="1" applyAlignment="1">
      <alignment horizontal="left" vertical="center"/>
    </xf>
    <xf numFmtId="0" fontId="11" fillId="11" borderId="0" xfId="0" applyFont="1" applyFill="1" applyBorder="1" applyAlignment="1">
      <alignment horizontal="left" vertical="center"/>
    </xf>
    <xf numFmtId="164" fontId="7" fillId="11" borderId="0" xfId="1" applyFont="1" applyFill="1" applyBorder="1" applyAlignment="1">
      <alignment horizontal="center"/>
    </xf>
    <xf numFmtId="0" fontId="26" fillId="12" borderId="4" xfId="0" applyFont="1" applyFill="1" applyBorder="1"/>
    <xf numFmtId="0" fontId="26" fillId="16" borderId="5" xfId="0" applyFont="1" applyFill="1" applyBorder="1" applyAlignment="1">
      <alignment horizontal="center" wrapText="1"/>
    </xf>
    <xf numFmtId="0" fontId="9" fillId="18" borderId="7" xfId="0" applyFont="1" applyFill="1" applyBorder="1" applyAlignment="1">
      <alignment horizontal="center"/>
    </xf>
    <xf numFmtId="0" fontId="28" fillId="18" borderId="7" xfId="0" applyFont="1" applyFill="1" applyBorder="1" applyAlignment="1">
      <alignment horizontal="center" wrapText="1"/>
    </xf>
    <xf numFmtId="0" fontId="7" fillId="11" borderId="6" xfId="0" applyFont="1" applyFill="1" applyBorder="1" applyAlignment="1">
      <alignment horizontal="left" vertical="center"/>
    </xf>
    <xf numFmtId="164" fontId="7" fillId="14" borderId="7" xfId="1" applyFont="1" applyFill="1" applyBorder="1" applyAlignment="1">
      <alignment horizontal="center"/>
    </xf>
    <xf numFmtId="0" fontId="9" fillId="9" borderId="6" xfId="0" applyFont="1" applyFill="1" applyBorder="1" applyAlignment="1">
      <alignment horizontal="left" vertical="center"/>
    </xf>
    <xf numFmtId="0" fontId="9" fillId="18" borderId="7" xfId="0" quotePrefix="1" applyFont="1" applyFill="1" applyBorder="1" applyAlignment="1">
      <alignment horizontal="center"/>
    </xf>
    <xf numFmtId="164" fontId="7" fillId="19" borderId="7" xfId="1" applyFont="1" applyFill="1" applyBorder="1" applyAlignment="1">
      <alignment horizontal="center"/>
    </xf>
    <xf numFmtId="0" fontId="11" fillId="11" borderId="6" xfId="0" applyFont="1" applyFill="1" applyBorder="1" applyAlignment="1">
      <alignment horizontal="left" vertical="center"/>
    </xf>
    <xf numFmtId="0" fontId="7" fillId="3" borderId="6" xfId="0" applyFont="1" applyFill="1" applyBorder="1" applyAlignment="1">
      <alignment horizontal="left" vertical="center"/>
    </xf>
    <xf numFmtId="2" fontId="7" fillId="3" borderId="7" xfId="0" applyNumberFormat="1" applyFont="1" applyFill="1" applyBorder="1" applyAlignment="1">
      <alignment horizontal="center"/>
    </xf>
    <xf numFmtId="2" fontId="9" fillId="18" borderId="7" xfId="0" applyNumberFormat="1" applyFont="1" applyFill="1" applyBorder="1" applyAlignment="1">
      <alignment horizontal="center"/>
    </xf>
    <xf numFmtId="0" fontId="7" fillId="11" borderId="8" xfId="0" applyFont="1" applyFill="1" applyBorder="1" applyAlignment="1">
      <alignment horizontal="left" vertical="center"/>
    </xf>
    <xf numFmtId="0" fontId="7" fillId="11" borderId="2" xfId="0" applyFont="1" applyFill="1" applyBorder="1" applyAlignment="1">
      <alignment horizontal="left" vertical="center"/>
    </xf>
    <xf numFmtId="2" fontId="7" fillId="14" borderId="9" xfId="1" applyNumberFormat="1" applyFont="1" applyFill="1" applyBorder="1" applyAlignment="1">
      <alignment horizontal="center"/>
    </xf>
    <xf numFmtId="0" fontId="40" fillId="0" borderId="11" xfId="2" applyFont="1" applyFill="1" applyBorder="1" applyAlignment="1" applyProtection="1"/>
    <xf numFmtId="0" fontId="14" fillId="0" borderId="11" xfId="0" applyFont="1" applyFill="1" applyBorder="1" applyAlignment="1">
      <alignment horizontal="justify" vertical="top"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7" borderId="19" xfId="0" applyFill="1" applyBorder="1"/>
    <xf numFmtId="0" fontId="0" fillId="7" borderId="20" xfId="0" applyFill="1" applyBorder="1"/>
    <xf numFmtId="0" fontId="0" fillId="7" borderId="21" xfId="0" applyFill="1" applyBorder="1"/>
    <xf numFmtId="0" fontId="0" fillId="7" borderId="23" xfId="0" applyFill="1" applyBorder="1"/>
    <xf numFmtId="0" fontId="0" fillId="7" borderId="24" xfId="0" applyFill="1" applyBorder="1"/>
    <xf numFmtId="0" fontId="4" fillId="7" borderId="17" xfId="0" applyFont="1" applyFill="1" applyBorder="1"/>
    <xf numFmtId="0" fontId="4" fillId="7" borderId="18" xfId="0" applyFont="1" applyFill="1" applyBorder="1" applyAlignment="1">
      <alignment horizontal="right"/>
    </xf>
    <xf numFmtId="165" fontId="0" fillId="0" borderId="21" xfId="0" applyNumberFormat="1" applyBorder="1"/>
    <xf numFmtId="0" fontId="46" fillId="0" borderId="20" xfId="0" applyFont="1" applyBorder="1"/>
    <xf numFmtId="0" fontId="4" fillId="0" borderId="0" xfId="0" applyFont="1"/>
    <xf numFmtId="10" fontId="0" fillId="25" borderId="0" xfId="0" applyNumberFormat="1" applyFill="1"/>
    <xf numFmtId="10" fontId="0" fillId="0" borderId="0" xfId="0" applyNumberFormat="1"/>
    <xf numFmtId="0" fontId="0" fillId="0" borderId="0" xfId="0" applyAlignment="1">
      <alignment horizontal="right"/>
    </xf>
    <xf numFmtId="0" fontId="0" fillId="25" borderId="0" xfId="0" applyFill="1"/>
    <xf numFmtId="0" fontId="42" fillId="0" borderId="0" xfId="0" applyFont="1"/>
    <xf numFmtId="0" fontId="4" fillId="24" borderId="0" xfId="0" applyFont="1" applyFill="1"/>
    <xf numFmtId="165" fontId="0" fillId="25" borderId="0" xfId="3" applyNumberFormat="1" applyFont="1" applyFill="1"/>
    <xf numFmtId="0" fontId="47" fillId="0" borderId="21" xfId="0" applyFont="1" applyBorder="1" applyAlignment="1">
      <alignment horizontal="right"/>
    </xf>
    <xf numFmtId="43" fontId="0" fillId="25" borderId="0" xfId="3" applyFont="1" applyFill="1"/>
    <xf numFmtId="0" fontId="47" fillId="0" borderId="0" xfId="0" applyFont="1" applyAlignment="1">
      <alignment horizontal="right"/>
    </xf>
    <xf numFmtId="8" fontId="0" fillId="25" borderId="0" xfId="0" quotePrefix="1" applyNumberFormat="1" applyFill="1"/>
    <xf numFmtId="8" fontId="0" fillId="25" borderId="0" xfId="0" applyNumberFormat="1" applyFill="1"/>
    <xf numFmtId="8" fontId="0" fillId="0" borderId="0" xfId="0" applyNumberFormat="1"/>
    <xf numFmtId="43" fontId="0" fillId="0" borderId="0" xfId="3" applyFont="1"/>
    <xf numFmtId="166" fontId="0" fillId="0" borderId="0" xfId="0" applyNumberFormat="1"/>
    <xf numFmtId="0" fontId="4" fillId="7" borderId="0" xfId="0" applyFont="1" applyFill="1" applyAlignment="1">
      <alignment horizontal="right"/>
    </xf>
    <xf numFmtId="8" fontId="0" fillId="0" borderId="0" xfId="3" applyNumberFormat="1" applyFont="1"/>
    <xf numFmtId="0" fontId="4" fillId="7" borderId="20" xfId="0" applyFont="1" applyFill="1" applyBorder="1" applyAlignment="1">
      <alignment horizontal="left" vertical="center" wrapText="1"/>
    </xf>
    <xf numFmtId="2" fontId="4" fillId="7" borderId="15" xfId="0" applyNumberFormat="1" applyFont="1" applyFill="1" applyBorder="1" applyAlignment="1">
      <alignment horizontal="right"/>
    </xf>
    <xf numFmtId="0" fontId="4" fillId="7" borderId="22" xfId="0" applyFont="1" applyFill="1" applyBorder="1" applyAlignment="1">
      <alignment vertical="center"/>
    </xf>
    <xf numFmtId="0" fontId="48" fillId="0" borderId="0" xfId="0" applyFont="1"/>
    <xf numFmtId="0" fontId="4" fillId="0" borderId="0" xfId="0" applyFont="1" applyAlignment="1">
      <alignment wrapText="1"/>
    </xf>
    <xf numFmtId="0" fontId="4" fillId="24" borderId="0" xfId="0" applyFont="1" applyFill="1" applyAlignment="1">
      <alignment horizontal="right"/>
    </xf>
    <xf numFmtId="0" fontId="4" fillId="0" borderId="0" xfId="0" applyFont="1" applyAlignment="1">
      <alignment horizontal="left" wrapText="1"/>
    </xf>
    <xf numFmtId="0" fontId="4" fillId="24" borderId="0" xfId="0" applyFont="1" applyFill="1" applyAlignment="1">
      <alignment horizontal="right" vertical="center"/>
    </xf>
    <xf numFmtId="0" fontId="4" fillId="0" borderId="0" xfId="0" applyFont="1" applyAlignment="1">
      <alignment vertical="center" wrapText="1"/>
    </xf>
    <xf numFmtId="2" fontId="4" fillId="7" borderId="25" xfId="0" quotePrefix="1" applyNumberFormat="1" applyFont="1" applyFill="1" applyBorder="1" applyAlignment="1">
      <alignment horizontal="right"/>
    </xf>
    <xf numFmtId="0" fontId="4" fillId="24" borderId="0" xfId="0" applyFont="1" applyFill="1" applyAlignment="1"/>
    <xf numFmtId="0" fontId="4" fillId="0" borderId="0" xfId="0" applyFont="1" applyAlignment="1">
      <alignment wrapText="1"/>
    </xf>
    <xf numFmtId="0" fontId="2" fillId="10" borderId="6" xfId="0" applyFont="1" applyFill="1" applyBorder="1" applyAlignment="1">
      <alignment horizontal="center" wrapText="1"/>
    </xf>
    <xf numFmtId="0" fontId="2" fillId="10" borderId="7" xfId="0" applyFont="1" applyFill="1" applyBorder="1" applyAlignment="1">
      <alignment horizontal="center" wrapText="1"/>
    </xf>
    <xf numFmtId="0" fontId="0" fillId="10" borderId="8" xfId="0" applyFill="1" applyBorder="1"/>
    <xf numFmtId="0" fontId="0" fillId="10" borderId="9" xfId="0" applyFill="1" applyBorder="1"/>
    <xf numFmtId="0" fontId="50" fillId="7" borderId="0" xfId="0" applyFont="1" applyFill="1" applyAlignment="1">
      <alignment horizontal="right"/>
    </xf>
    <xf numFmtId="0" fontId="5" fillId="0" borderId="1" xfId="0" quotePrefix="1" applyFont="1" applyBorder="1"/>
    <xf numFmtId="0" fontId="50" fillId="7" borderId="0" xfId="0" applyFont="1" applyFill="1"/>
    <xf numFmtId="0" fontId="0" fillId="26" borderId="1" xfId="0" applyFill="1" applyBorder="1"/>
    <xf numFmtId="0" fontId="5" fillId="1" borderId="1" xfId="0" quotePrefix="1" applyFont="1" applyFill="1" applyBorder="1"/>
    <xf numFmtId="0" fontId="0" fillId="0" borderId="0" xfId="0"/>
    <xf numFmtId="0" fontId="12" fillId="7" borderId="0" xfId="0" applyFont="1" applyFill="1"/>
    <xf numFmtId="0" fontId="28" fillId="2" borderId="0" xfId="0" applyFont="1" applyFill="1" applyBorder="1" applyAlignment="1">
      <alignment horizontal="center" wrapText="1"/>
    </xf>
    <xf numFmtId="0" fontId="29" fillId="12" borderId="0" xfId="0" applyFont="1" applyFill="1" applyAlignment="1">
      <alignment horizontal="center" vertical="center" wrapText="1"/>
    </xf>
    <xf numFmtId="0" fontId="4" fillId="0" borderId="0" xfId="0" applyFont="1" applyAlignment="1">
      <alignment wrapText="1"/>
    </xf>
    <xf numFmtId="0" fontId="28" fillId="2" borderId="0" xfId="0" applyFont="1" applyFill="1" applyBorder="1" applyAlignment="1">
      <alignment horizontal="center" wrapText="1"/>
    </xf>
    <xf numFmtId="0" fontId="29" fillId="12" borderId="0" xfId="0" applyFont="1" applyFill="1" applyAlignment="1">
      <alignment horizontal="center" vertical="center" wrapText="1"/>
    </xf>
    <xf numFmtId="0" fontId="27" fillId="0" borderId="4" xfId="0" applyFont="1" applyFill="1" applyBorder="1" applyAlignment="1">
      <alignment horizontal="left" wrapText="1"/>
    </xf>
    <xf numFmtId="0" fontId="0" fillId="0" borderId="4" xfId="0" applyFill="1" applyBorder="1" applyAlignment="1">
      <alignment horizontal="left" wrapText="1"/>
    </xf>
    <xf numFmtId="0" fontId="26" fillId="12" borderId="0" xfId="0" applyFont="1" applyFill="1" applyAlignment="1">
      <alignment horizontal="center" vertical="center" wrapText="1"/>
    </xf>
    <xf numFmtId="0" fontId="26" fillId="12" borderId="0" xfId="0" applyFont="1" applyFill="1" applyAlignment="1">
      <alignment horizontal="center" vertical="center"/>
    </xf>
    <xf numFmtId="0" fontId="26" fillId="12" borderId="3" xfId="0" applyFont="1" applyFill="1" applyBorder="1" applyAlignment="1">
      <alignment horizontal="center" vertical="center"/>
    </xf>
    <xf numFmtId="0" fontId="26" fillId="12" borderId="4" xfId="0" applyFont="1" applyFill="1" applyBorder="1" applyAlignment="1">
      <alignment horizontal="center" vertical="center"/>
    </xf>
    <xf numFmtId="0" fontId="26" fillId="12" borderId="5" xfId="0" applyFont="1" applyFill="1" applyBorder="1" applyAlignment="1">
      <alignment horizontal="center" vertical="center"/>
    </xf>
    <xf numFmtId="0" fontId="26" fillId="12" borderId="6" xfId="0" applyFont="1" applyFill="1" applyBorder="1" applyAlignment="1">
      <alignment horizontal="center" vertical="center"/>
    </xf>
    <xf numFmtId="0" fontId="26" fillId="12" borderId="0" xfId="0" applyFont="1" applyFill="1" applyBorder="1" applyAlignment="1">
      <alignment horizontal="center" vertical="center"/>
    </xf>
    <xf numFmtId="0" fontId="26" fillId="12" borderId="7" xfId="0" applyFont="1" applyFill="1" applyBorder="1" applyAlignment="1">
      <alignment horizontal="center" vertical="center"/>
    </xf>
    <xf numFmtId="0" fontId="28" fillId="2" borderId="0" xfId="0" applyFont="1" applyFill="1" applyBorder="1" applyAlignment="1">
      <alignment horizontal="center" wrapText="1"/>
    </xf>
    <xf numFmtId="0" fontId="2" fillId="7" borderId="0" xfId="0" applyFont="1" applyFill="1" applyAlignment="1">
      <alignment horizontal="center"/>
    </xf>
    <xf numFmtId="0" fontId="28" fillId="9" borderId="6" xfId="0" applyFont="1" applyFill="1" applyBorder="1" applyAlignment="1">
      <alignment horizontal="center" wrapText="1"/>
    </xf>
    <xf numFmtId="0" fontId="29" fillId="16" borderId="0" xfId="0" applyFont="1" applyFill="1" applyBorder="1" applyAlignment="1">
      <alignment horizontal="center" vertical="center" wrapText="1"/>
    </xf>
    <xf numFmtId="0" fontId="29" fillId="12" borderId="0" xfId="0" applyFont="1" applyFill="1" applyAlignment="1">
      <alignment horizontal="center" vertical="center" wrapText="1"/>
    </xf>
    <xf numFmtId="0" fontId="49" fillId="10" borderId="3" xfId="0" applyFont="1" applyFill="1" applyBorder="1" applyAlignment="1">
      <alignment horizontal="center"/>
    </xf>
    <xf numFmtId="0" fontId="49" fillId="10" borderId="5" xfId="0" applyFont="1" applyFill="1" applyBorder="1" applyAlignment="1">
      <alignment horizontal="center"/>
    </xf>
    <xf numFmtId="0" fontId="50" fillId="7" borderId="0" xfId="0" applyFont="1" applyFill="1" applyAlignment="1">
      <alignment horizontal="center"/>
    </xf>
    <xf numFmtId="0" fontId="6" fillId="7" borderId="15" xfId="0" applyFont="1" applyFill="1" applyBorder="1" applyAlignment="1">
      <alignment horizontal="center" vertical="center"/>
    </xf>
    <xf numFmtId="0" fontId="6" fillId="7" borderId="13" xfId="0" applyFont="1" applyFill="1" applyBorder="1" applyAlignment="1">
      <alignment horizontal="center" vertical="center"/>
    </xf>
    <xf numFmtId="0" fontId="2" fillId="17" borderId="0" xfId="0" applyFont="1" applyFill="1" applyAlignment="1">
      <alignment horizontal="center"/>
    </xf>
    <xf numFmtId="0" fontId="0" fillId="11" borderId="20" xfId="0" applyFill="1" applyBorder="1" applyAlignment="1">
      <alignment horizontal="left" vertical="top" wrapText="1"/>
    </xf>
    <xf numFmtId="0" fontId="0" fillId="11" borderId="0" xfId="0" applyFont="1" applyFill="1" applyBorder="1" applyAlignment="1">
      <alignment horizontal="left" vertical="top" wrapText="1"/>
    </xf>
    <xf numFmtId="0" fontId="0" fillId="11" borderId="21" xfId="0" applyFont="1" applyFill="1" applyBorder="1" applyAlignment="1">
      <alignment horizontal="left" vertical="top" wrapText="1"/>
    </xf>
    <xf numFmtId="0" fontId="12" fillId="11" borderId="20" xfId="0" applyFont="1" applyFill="1" applyBorder="1" applyAlignment="1">
      <alignment horizontal="left" vertical="top" wrapText="1"/>
    </xf>
    <xf numFmtId="0" fontId="12" fillId="11" borderId="0" xfId="0" applyFont="1" applyFill="1" applyBorder="1" applyAlignment="1">
      <alignment horizontal="left" vertical="top" wrapText="1"/>
    </xf>
    <xf numFmtId="0" fontId="12" fillId="11" borderId="21" xfId="0" applyFont="1" applyFill="1" applyBorder="1" applyAlignment="1">
      <alignment horizontal="left" vertical="top" wrapText="1"/>
    </xf>
    <xf numFmtId="0" fontId="0" fillId="11" borderId="0" xfId="0" applyFill="1" applyBorder="1" applyAlignment="1">
      <alignment horizontal="left" vertical="top" wrapText="1"/>
    </xf>
    <xf numFmtId="0" fontId="0" fillId="11" borderId="21" xfId="0" applyFill="1" applyBorder="1" applyAlignment="1">
      <alignment horizontal="left" vertical="top" wrapText="1"/>
    </xf>
    <xf numFmtId="0" fontId="0" fillId="11" borderId="20" xfId="0" applyFont="1" applyFill="1" applyBorder="1" applyAlignment="1">
      <alignment horizontal="left" vertical="top" wrapText="1"/>
    </xf>
    <xf numFmtId="0" fontId="0" fillId="11" borderId="22" xfId="0" applyFont="1" applyFill="1" applyBorder="1" applyAlignment="1">
      <alignment horizontal="left" vertical="top" wrapText="1"/>
    </xf>
    <xf numFmtId="0" fontId="0" fillId="11" borderId="23" xfId="0" applyFont="1" applyFill="1" applyBorder="1" applyAlignment="1">
      <alignment horizontal="left" vertical="top" wrapText="1"/>
    </xf>
    <xf numFmtId="0" fontId="0" fillId="11" borderId="24" xfId="0" applyFont="1" applyFill="1" applyBorder="1" applyAlignment="1">
      <alignment horizontal="left" vertical="top" wrapText="1"/>
    </xf>
    <xf numFmtId="0" fontId="0" fillId="7" borderId="0" xfId="0" applyFont="1" applyFill="1" applyAlignment="1">
      <alignment wrapText="1"/>
    </xf>
    <xf numFmtId="0" fontId="0" fillId="0" borderId="0" xfId="0" applyAlignment="1">
      <alignment wrapText="1"/>
    </xf>
    <xf numFmtId="0" fontId="23" fillId="7" borderId="0" xfId="0" applyFont="1" applyFill="1" applyAlignment="1">
      <alignment wrapText="1"/>
    </xf>
    <xf numFmtId="0" fontId="0" fillId="0" borderId="0" xfId="0" applyFont="1" applyAlignment="1">
      <alignment wrapText="1"/>
    </xf>
    <xf numFmtId="0" fontId="0" fillId="7" borderId="0" xfId="0" applyFill="1" applyAlignment="1">
      <alignment wrapText="1"/>
    </xf>
    <xf numFmtId="0" fontId="0" fillId="0" borderId="0" xfId="0" applyFont="1" applyFill="1" applyAlignment="1">
      <alignment wrapText="1"/>
    </xf>
    <xf numFmtId="0" fontId="23" fillId="0" borderId="0" xfId="0" applyFont="1" applyFill="1" applyAlignment="1">
      <alignment horizontal="left" vertical="top" wrapText="1"/>
    </xf>
    <xf numFmtId="0" fontId="4" fillId="0" borderId="0" xfId="0" applyFont="1" applyAlignment="1">
      <alignment wrapText="1"/>
    </xf>
    <xf numFmtId="0" fontId="30" fillId="0" borderId="11" xfId="0" applyFont="1" applyFill="1" applyBorder="1" applyAlignment="1">
      <alignment wrapText="1"/>
    </xf>
  </cellXfs>
  <cellStyles count="5">
    <cellStyle name="Comma" xfId="3" builtinId="3"/>
    <cellStyle name="Comma 2" xfId="4"/>
    <cellStyle name="Currency 2" xfId="1"/>
    <cellStyle name="Hyperlink" xfId="2" builtinId="8"/>
    <cellStyle name="Normal" xfId="0" builtinId="0"/>
  </cellStyles>
  <dxfs count="4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FF0000"/>
        </patternFill>
      </fill>
    </dxf>
    <dxf>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FF0000"/>
        </patternFill>
      </fill>
    </dxf>
    <dxf>
      <fill>
        <patternFill>
          <bgColor rgb="FF00B050"/>
        </patternFill>
      </fill>
    </dxf>
    <dxf>
      <font>
        <color auto="1"/>
      </font>
      <fill>
        <patternFill>
          <bgColor rgb="FFFF0000"/>
        </patternFill>
      </fill>
    </dxf>
    <dxf>
      <fill>
        <patternFill>
          <bgColor rgb="FF00B05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19050</xdr:rowOff>
    </xdr:from>
    <xdr:ext cx="7153275" cy="3390899"/>
    <xdr:sp macro="" textlink="">
      <xdr:nvSpPr>
        <xdr:cNvPr id="3" name="Rectangle 2">
          <a:extLst>
            <a:ext uri="{FF2B5EF4-FFF2-40B4-BE49-F238E27FC236}">
              <a16:creationId xmlns:a16="http://schemas.microsoft.com/office/drawing/2014/main" id="{00000000-0008-0000-0000-000003000000}"/>
            </a:ext>
          </a:extLst>
        </xdr:cNvPr>
        <xdr:cNvSpPr/>
      </xdr:nvSpPr>
      <xdr:spPr>
        <a:xfrm>
          <a:off x="638174" y="25050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33</xdr:row>
      <xdr:rowOff>359896</xdr:rowOff>
    </xdr:from>
    <xdr:ext cx="7153275" cy="3038474"/>
    <xdr:sp macro="" textlink="">
      <xdr:nvSpPr>
        <xdr:cNvPr id="4" name="Rectangle 3">
          <a:extLst>
            <a:ext uri="{FF2B5EF4-FFF2-40B4-BE49-F238E27FC236}">
              <a16:creationId xmlns:a16="http://schemas.microsoft.com/office/drawing/2014/main" id="{00000000-0008-0000-0000-000004000000}"/>
            </a:ext>
          </a:extLst>
        </xdr:cNvPr>
        <xdr:cNvSpPr/>
      </xdr:nvSpPr>
      <xdr:spPr>
        <a:xfrm>
          <a:off x="642471" y="10131425"/>
          <a:ext cx="7153275" cy="3038474"/>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73</xdr:row>
      <xdr:rowOff>0</xdr:rowOff>
    </xdr:from>
    <xdr:ext cx="7153275" cy="3390899"/>
    <xdr:sp macro="" textlink="">
      <xdr:nvSpPr>
        <xdr:cNvPr id="5" name="Rectangle 4">
          <a:extLst>
            <a:ext uri="{FF2B5EF4-FFF2-40B4-BE49-F238E27FC236}">
              <a16:creationId xmlns:a16="http://schemas.microsoft.com/office/drawing/2014/main" id="{00000000-0008-0000-0000-000005000000}"/>
            </a:ext>
          </a:extLst>
        </xdr:cNvPr>
        <xdr:cNvSpPr/>
      </xdr:nvSpPr>
      <xdr:spPr>
        <a:xfrm>
          <a:off x="609600" y="1852612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5</xdr:row>
      <xdr:rowOff>0</xdr:rowOff>
    </xdr:from>
    <xdr:ext cx="7153275" cy="3390899"/>
    <xdr:sp macro="" textlink="">
      <xdr:nvSpPr>
        <xdr:cNvPr id="2" name="Rectangle 1">
          <a:extLst>
            <a:ext uri="{FF2B5EF4-FFF2-40B4-BE49-F238E27FC236}">
              <a16:creationId xmlns:a16="http://schemas.microsoft.com/office/drawing/2014/main" id="{00000000-0008-0000-0100-000002000000}"/>
            </a:ext>
          </a:extLst>
        </xdr:cNvPr>
        <xdr:cNvSpPr/>
      </xdr:nvSpPr>
      <xdr:spPr>
        <a:xfrm>
          <a:off x="609600" y="10668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581026</xdr:colOff>
      <xdr:row>15</xdr:row>
      <xdr:rowOff>114300</xdr:rowOff>
    </xdr:from>
    <xdr:ext cx="11534774" cy="4924425"/>
    <xdr:sp macro="" textlink="">
      <xdr:nvSpPr>
        <xdr:cNvPr id="3" name="Rectangle 2">
          <a:extLst>
            <a:ext uri="{FF2B5EF4-FFF2-40B4-BE49-F238E27FC236}">
              <a16:creationId xmlns:a16="http://schemas.microsoft.com/office/drawing/2014/main" id="{00000000-0008-0000-0100-000003000000}"/>
            </a:ext>
          </a:extLst>
        </xdr:cNvPr>
        <xdr:cNvSpPr/>
      </xdr:nvSpPr>
      <xdr:spPr>
        <a:xfrm>
          <a:off x="581026" y="3619500"/>
          <a:ext cx="11534774" cy="4924425"/>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9525</xdr:colOff>
      <xdr:row>47</xdr:row>
      <xdr:rowOff>9526</xdr:rowOff>
    </xdr:from>
    <xdr:ext cx="12058650" cy="4905374"/>
    <xdr:sp macro="" textlink="">
      <xdr:nvSpPr>
        <xdr:cNvPr id="4" name="Rectangle 3">
          <a:extLst>
            <a:ext uri="{FF2B5EF4-FFF2-40B4-BE49-F238E27FC236}">
              <a16:creationId xmlns:a16="http://schemas.microsoft.com/office/drawing/2014/main" id="{00000000-0008-0000-0100-000004000000}"/>
            </a:ext>
          </a:extLst>
        </xdr:cNvPr>
        <xdr:cNvSpPr/>
      </xdr:nvSpPr>
      <xdr:spPr>
        <a:xfrm>
          <a:off x="619125" y="8658226"/>
          <a:ext cx="12058650" cy="4905374"/>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2219324</xdr:colOff>
      <xdr:row>93</xdr:row>
      <xdr:rowOff>69850</xdr:rowOff>
    </xdr:from>
    <xdr:ext cx="8296276" cy="6153149"/>
    <xdr:sp macro="" textlink="">
      <xdr:nvSpPr>
        <xdr:cNvPr id="5" name="Rectangle 4">
          <a:extLst>
            <a:ext uri="{FF2B5EF4-FFF2-40B4-BE49-F238E27FC236}">
              <a16:creationId xmlns:a16="http://schemas.microsoft.com/office/drawing/2014/main" id="{00000000-0008-0000-0100-000005000000}"/>
            </a:ext>
          </a:extLst>
        </xdr:cNvPr>
        <xdr:cNvSpPr/>
      </xdr:nvSpPr>
      <xdr:spPr>
        <a:xfrm>
          <a:off x="2860674" y="15633700"/>
          <a:ext cx="8296276" cy="615314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609599</xdr:colOff>
      <xdr:row>118</xdr:row>
      <xdr:rowOff>95250</xdr:rowOff>
    </xdr:from>
    <xdr:ext cx="9639301" cy="2181225"/>
    <xdr:sp macro="" textlink="">
      <xdr:nvSpPr>
        <xdr:cNvPr id="6" name="Rectangle 5">
          <a:extLst>
            <a:ext uri="{FF2B5EF4-FFF2-40B4-BE49-F238E27FC236}">
              <a16:creationId xmlns:a16="http://schemas.microsoft.com/office/drawing/2014/main" id="{00000000-0008-0000-0100-000006000000}"/>
            </a:ext>
          </a:extLst>
        </xdr:cNvPr>
        <xdr:cNvSpPr/>
      </xdr:nvSpPr>
      <xdr:spPr>
        <a:xfrm>
          <a:off x="609599" y="20631150"/>
          <a:ext cx="9639301" cy="2181225"/>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581026</xdr:colOff>
      <xdr:row>11</xdr:row>
      <xdr:rowOff>1</xdr:rowOff>
    </xdr:from>
    <xdr:ext cx="4210050" cy="1714500"/>
    <xdr:sp macro="" textlink="">
      <xdr:nvSpPr>
        <xdr:cNvPr id="2" name="Rectangle 1">
          <a:extLst>
            <a:ext uri="{FF2B5EF4-FFF2-40B4-BE49-F238E27FC236}">
              <a16:creationId xmlns:a16="http://schemas.microsoft.com/office/drawing/2014/main" id="{00000000-0008-0000-0200-000002000000}"/>
            </a:ext>
          </a:extLst>
        </xdr:cNvPr>
        <xdr:cNvSpPr/>
      </xdr:nvSpPr>
      <xdr:spPr>
        <a:xfrm>
          <a:off x="1190626" y="2019301"/>
          <a:ext cx="4210050" cy="17145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581026</xdr:colOff>
      <xdr:row>11</xdr:row>
      <xdr:rowOff>1</xdr:rowOff>
    </xdr:from>
    <xdr:ext cx="4210050" cy="1714500"/>
    <xdr:sp macro="" textlink="">
      <xdr:nvSpPr>
        <xdr:cNvPr id="2" name="Rectangle 1">
          <a:extLst>
            <a:ext uri="{FF2B5EF4-FFF2-40B4-BE49-F238E27FC236}">
              <a16:creationId xmlns:a16="http://schemas.microsoft.com/office/drawing/2014/main" id="{00000000-0008-0000-0300-000002000000}"/>
            </a:ext>
          </a:extLst>
        </xdr:cNvPr>
        <xdr:cNvSpPr/>
      </xdr:nvSpPr>
      <xdr:spPr>
        <a:xfrm>
          <a:off x="1190626" y="2019301"/>
          <a:ext cx="4210050" cy="17145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Msubmissions@uregni.gov.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0"/>
  <sheetViews>
    <sheetView tabSelected="1" zoomScaleNormal="100" workbookViewId="0">
      <selection activeCell="E25" sqref="E25"/>
    </sheetView>
  </sheetViews>
  <sheetFormatPr defaultColWidth="9.140625" defaultRowHeight="15" x14ac:dyDescent="0.25"/>
  <cols>
    <col min="1" max="1" width="9.140625" style="2"/>
    <col min="2" max="2" width="107.28515625" style="2" customWidth="1"/>
    <col min="3" max="4" width="9.140625" style="2"/>
    <col min="5" max="5" width="106.42578125" style="2" customWidth="1"/>
    <col min="6" max="16384" width="9.140625" style="2"/>
  </cols>
  <sheetData>
    <row r="1" spans="2:5" x14ac:dyDescent="0.25">
      <c r="B1" s="119"/>
    </row>
    <row r="4" spans="2:5" ht="69.75" x14ac:dyDescent="0.25">
      <c r="B4" s="4" t="s">
        <v>143</v>
      </c>
      <c r="E4" s="5"/>
    </row>
    <row r="5" spans="2:5" ht="23.25" x14ac:dyDescent="0.35">
      <c r="B5" s="3"/>
      <c r="E5" s="6"/>
    </row>
    <row r="6" spans="2:5" ht="37.5" customHeight="1" x14ac:dyDescent="0.3">
      <c r="B6" s="7" t="s">
        <v>144</v>
      </c>
      <c r="E6" s="8"/>
    </row>
    <row r="7" spans="2:5" ht="20.25" x14ac:dyDescent="0.3">
      <c r="B7" s="7" t="s">
        <v>293</v>
      </c>
      <c r="E7" s="8"/>
    </row>
    <row r="8" spans="2:5" ht="20.25" x14ac:dyDescent="0.3">
      <c r="B8" s="7"/>
      <c r="E8" s="8"/>
    </row>
    <row r="9" spans="2:5" ht="20.25" x14ac:dyDescent="0.3">
      <c r="B9" s="120" t="s">
        <v>109</v>
      </c>
      <c r="D9" s="8"/>
    </row>
    <row r="10" spans="2:5" ht="20.25" x14ac:dyDescent="0.3">
      <c r="B10" s="120" t="s">
        <v>110</v>
      </c>
      <c r="D10" s="8"/>
    </row>
    <row r="11" spans="2:5" ht="20.25" x14ac:dyDescent="0.3">
      <c r="B11" s="120" t="s">
        <v>41</v>
      </c>
      <c r="D11" s="8"/>
    </row>
    <row r="12" spans="2:5" ht="20.25" x14ac:dyDescent="0.3">
      <c r="B12" s="120" t="s">
        <v>42</v>
      </c>
      <c r="D12" s="8"/>
    </row>
    <row r="13" spans="2:5" ht="20.25" x14ac:dyDescent="0.3">
      <c r="B13" s="120" t="s">
        <v>43</v>
      </c>
      <c r="D13" s="8"/>
    </row>
    <row r="14" spans="2:5" ht="20.25" x14ac:dyDescent="0.3">
      <c r="B14" s="120" t="s">
        <v>40</v>
      </c>
      <c r="D14" s="8"/>
    </row>
    <row r="15" spans="2:5" ht="20.25" x14ac:dyDescent="0.3">
      <c r="B15" s="120" t="s">
        <v>118</v>
      </c>
      <c r="D15" s="8"/>
    </row>
    <row r="16" spans="2:5" ht="20.25" x14ac:dyDescent="0.3">
      <c r="B16" s="120" t="s">
        <v>138</v>
      </c>
      <c r="D16" s="8"/>
    </row>
    <row r="17" spans="2:5" ht="20.25" x14ac:dyDescent="0.3">
      <c r="B17" s="120" t="s">
        <v>171</v>
      </c>
      <c r="D17" s="8"/>
    </row>
    <row r="18" spans="2:5" ht="20.25" x14ac:dyDescent="0.3">
      <c r="B18" s="9"/>
      <c r="E18" s="8"/>
    </row>
    <row r="19" spans="2:5" ht="75.75" x14ac:dyDescent="0.25">
      <c r="B19" s="10" t="s">
        <v>190</v>
      </c>
    </row>
    <row r="20" spans="2:5" ht="15.75" x14ac:dyDescent="0.25">
      <c r="B20" s="12"/>
    </row>
    <row r="21" spans="2:5" ht="30.75" x14ac:dyDescent="0.25">
      <c r="B21" s="12" t="s">
        <v>145</v>
      </c>
    </row>
    <row r="22" spans="2:5" ht="15.75" x14ac:dyDescent="0.25">
      <c r="B22" s="12"/>
    </row>
    <row r="23" spans="2:5" ht="15.75" x14ac:dyDescent="0.25">
      <c r="B23" s="12" t="s">
        <v>37</v>
      </c>
    </row>
    <row r="24" spans="2:5" ht="15.75" x14ac:dyDescent="0.25">
      <c r="B24" s="12"/>
    </row>
    <row r="25" spans="2:5" ht="63" customHeight="1" x14ac:dyDescent="0.25">
      <c r="B25" s="11" t="s">
        <v>38</v>
      </c>
    </row>
    <row r="26" spans="2:5" ht="33.75" customHeight="1" x14ac:dyDescent="0.25">
      <c r="B26" s="12" t="s">
        <v>294</v>
      </c>
    </row>
    <row r="27" spans="2:5" s="139" customFormat="1" ht="18.75" x14ac:dyDescent="0.3">
      <c r="B27" s="140"/>
    </row>
    <row r="28" spans="2:5" s="139" customFormat="1" ht="18.75" x14ac:dyDescent="0.3">
      <c r="B28" s="141" t="s">
        <v>137</v>
      </c>
    </row>
    <row r="29" spans="2:5" s="139" customFormat="1" ht="18.75" x14ac:dyDescent="0.3">
      <c r="B29" s="185"/>
    </row>
    <row r="30" spans="2:5" ht="15.75" x14ac:dyDescent="0.25">
      <c r="B30" s="15"/>
    </row>
    <row r="31" spans="2:5" ht="20.25" x14ac:dyDescent="0.3">
      <c r="B31" s="288" t="s">
        <v>306</v>
      </c>
      <c r="E31" s="2" t="s">
        <v>192</v>
      </c>
    </row>
    <row r="32" spans="2:5" ht="15.75" x14ac:dyDescent="0.25">
      <c r="B32" s="15"/>
    </row>
    <row r="33" spans="2:4" ht="18" x14ac:dyDescent="0.25">
      <c r="B33" s="13" t="s">
        <v>29</v>
      </c>
    </row>
    <row r="34" spans="2:4" ht="75" x14ac:dyDescent="0.25">
      <c r="B34" s="14" t="s">
        <v>191</v>
      </c>
    </row>
    <row r="35" spans="2:4" x14ac:dyDescent="0.25">
      <c r="B35" s="16"/>
    </row>
    <row r="36" spans="2:4" ht="18" x14ac:dyDescent="0.25">
      <c r="B36" s="57" t="s">
        <v>36</v>
      </c>
    </row>
    <row r="37" spans="2:4" ht="45" x14ac:dyDescent="0.25">
      <c r="B37" s="59" t="s">
        <v>116</v>
      </c>
    </row>
    <row r="38" spans="2:4" x14ac:dyDescent="0.25">
      <c r="B38" s="59"/>
    </row>
    <row r="39" spans="2:4" ht="30" x14ac:dyDescent="0.25">
      <c r="B39" s="59" t="s">
        <v>44</v>
      </c>
    </row>
    <row r="40" spans="2:4" x14ac:dyDescent="0.25">
      <c r="B40" s="59" t="s">
        <v>45</v>
      </c>
    </row>
    <row r="41" spans="2:4" x14ac:dyDescent="0.25">
      <c r="B41" s="59" t="s">
        <v>54</v>
      </c>
    </row>
    <row r="42" spans="2:4" x14ac:dyDescent="0.25">
      <c r="B42" s="59" t="s">
        <v>63</v>
      </c>
    </row>
    <row r="43" spans="2:4" x14ac:dyDescent="0.25">
      <c r="B43" s="59" t="s">
        <v>46</v>
      </c>
    </row>
    <row r="44" spans="2:4" x14ac:dyDescent="0.25">
      <c r="B44" s="59" t="s">
        <v>47</v>
      </c>
    </row>
    <row r="45" spans="2:4" x14ac:dyDescent="0.25">
      <c r="B45" s="59" t="s">
        <v>103</v>
      </c>
    </row>
    <row r="46" spans="2:4" x14ac:dyDescent="0.25">
      <c r="B46" s="99" t="s">
        <v>64</v>
      </c>
    </row>
    <row r="47" spans="2:4" x14ac:dyDescent="0.25">
      <c r="B47" s="58"/>
    </row>
    <row r="48" spans="2:4" ht="60" x14ac:dyDescent="0.25">
      <c r="B48" s="59" t="s">
        <v>146</v>
      </c>
      <c r="D48" s="101"/>
    </row>
    <row r="49" spans="2:2" x14ac:dyDescent="0.25">
      <c r="B49" s="59"/>
    </row>
    <row r="50" spans="2:2" ht="60.75" x14ac:dyDescent="0.25">
      <c r="B50" s="99" t="s">
        <v>295</v>
      </c>
    </row>
    <row r="51" spans="2:2" x14ac:dyDescent="0.25">
      <c r="B51" s="59"/>
    </row>
    <row r="52" spans="2:2" x14ac:dyDescent="0.25">
      <c r="B52" s="59" t="s">
        <v>193</v>
      </c>
    </row>
    <row r="53" spans="2:2" x14ac:dyDescent="0.25">
      <c r="B53" s="59"/>
    </row>
    <row r="54" spans="2:2" ht="30" x14ac:dyDescent="0.25">
      <c r="B54" s="14" t="s">
        <v>121</v>
      </c>
    </row>
    <row r="55" spans="2:2" x14ac:dyDescent="0.25">
      <c r="B55" s="14"/>
    </row>
    <row r="56" spans="2:2" ht="59.1" customHeight="1" x14ac:dyDescent="0.25">
      <c r="B56" s="59" t="s">
        <v>249</v>
      </c>
    </row>
    <row r="57" spans="2:2" x14ac:dyDescent="0.25">
      <c r="B57" s="16"/>
    </row>
    <row r="58" spans="2:2" ht="75" x14ac:dyDescent="0.25">
      <c r="B58" s="121" t="s">
        <v>213</v>
      </c>
    </row>
    <row r="59" spans="2:2" x14ac:dyDescent="0.25">
      <c r="B59" s="126"/>
    </row>
    <row r="60" spans="2:2" ht="30" x14ac:dyDescent="0.25">
      <c r="B60" s="126" t="s">
        <v>122</v>
      </c>
    </row>
    <row r="61" spans="2:2" x14ac:dyDescent="0.25">
      <c r="B61" s="16"/>
    </row>
    <row r="62" spans="2:2" ht="45" x14ac:dyDescent="0.25">
      <c r="B62" s="126" t="s">
        <v>181</v>
      </c>
    </row>
    <row r="63" spans="2:2" x14ac:dyDescent="0.25">
      <c r="B63" s="16"/>
    </row>
    <row r="64" spans="2:2" ht="60" x14ac:dyDescent="0.25">
      <c r="B64" s="126" t="s">
        <v>194</v>
      </c>
    </row>
    <row r="65" spans="2:2" x14ac:dyDescent="0.25">
      <c r="B65" s="121"/>
    </row>
    <row r="66" spans="2:2" ht="18" x14ac:dyDescent="0.25">
      <c r="B66" s="57" t="s">
        <v>30</v>
      </c>
    </row>
    <row r="67" spans="2:2" ht="45" x14ac:dyDescent="0.25">
      <c r="B67" s="14" t="s">
        <v>214</v>
      </c>
    </row>
    <row r="68" spans="2:2" x14ac:dyDescent="0.25">
      <c r="B68" s="17"/>
    </row>
    <row r="69" spans="2:2" ht="18" x14ac:dyDescent="0.25">
      <c r="B69" s="13" t="s">
        <v>31</v>
      </c>
    </row>
    <row r="70" spans="2:2" ht="45" x14ac:dyDescent="0.25">
      <c r="B70" s="14" t="s">
        <v>182</v>
      </c>
    </row>
    <row r="71" spans="2:2" ht="15.75" x14ac:dyDescent="0.25">
      <c r="B71" s="15"/>
    </row>
    <row r="72" spans="2:2" ht="18" x14ac:dyDescent="0.25">
      <c r="B72" s="13" t="s">
        <v>32</v>
      </c>
    </row>
    <row r="73" spans="2:2" ht="45" x14ac:dyDescent="0.25">
      <c r="B73" s="14" t="s">
        <v>33</v>
      </c>
    </row>
    <row r="74" spans="2:2" ht="60" x14ac:dyDescent="0.25">
      <c r="B74" s="14" t="s">
        <v>296</v>
      </c>
    </row>
    <row r="75" spans="2:2" ht="17.25" customHeight="1" x14ac:dyDescent="0.25">
      <c r="B75" s="12" t="s">
        <v>117</v>
      </c>
    </row>
    <row r="76" spans="2:2" ht="15.75" x14ac:dyDescent="0.25">
      <c r="B76" s="12"/>
    </row>
    <row r="77" spans="2:2" x14ac:dyDescent="0.25">
      <c r="B77" s="14" t="s">
        <v>39</v>
      </c>
    </row>
    <row r="78" spans="2:2" ht="15.75" x14ac:dyDescent="0.25">
      <c r="B78" s="15"/>
    </row>
    <row r="79" spans="2:2" x14ac:dyDescent="0.25">
      <c r="B79" s="14" t="s">
        <v>147</v>
      </c>
    </row>
    <row r="80" spans="2:2" x14ac:dyDescent="0.25">
      <c r="B80" s="14"/>
    </row>
    <row r="81" spans="2:2" ht="18" x14ac:dyDescent="0.25">
      <c r="B81" s="13" t="s">
        <v>34</v>
      </c>
    </row>
    <row r="82" spans="2:2" x14ac:dyDescent="0.25">
      <c r="B82" s="14" t="s">
        <v>35</v>
      </c>
    </row>
    <row r="83" spans="2:2" x14ac:dyDescent="0.25">
      <c r="B83" s="14"/>
    </row>
    <row r="84" spans="2:2" ht="21" customHeight="1" x14ac:dyDescent="0.25">
      <c r="B84" s="124" t="s">
        <v>148</v>
      </c>
    </row>
    <row r="85" spans="2:2" ht="45" x14ac:dyDescent="0.25">
      <c r="B85" s="14" t="s">
        <v>149</v>
      </c>
    </row>
    <row r="86" spans="2:2" x14ac:dyDescent="0.25">
      <c r="B86" s="14"/>
    </row>
    <row r="87" spans="2:2" ht="18" x14ac:dyDescent="0.25">
      <c r="B87" s="138" t="s">
        <v>136</v>
      </c>
    </row>
    <row r="88" spans="2:2" ht="90" x14ac:dyDescent="0.25">
      <c r="B88" s="59" t="s">
        <v>195</v>
      </c>
    </row>
    <row r="89" spans="2:2" x14ac:dyDescent="0.25">
      <c r="B89" s="14"/>
    </row>
    <row r="90" spans="2:2" x14ac:dyDescent="0.25">
      <c r="B90" s="186" t="s">
        <v>227</v>
      </c>
    </row>
    <row r="91" spans="2:2" x14ac:dyDescent="0.25">
      <c r="B91" s="14"/>
    </row>
    <row r="92" spans="2:2" ht="18" x14ac:dyDescent="0.25">
      <c r="B92" s="125" t="s">
        <v>120</v>
      </c>
    </row>
    <row r="93" spans="2:2" ht="30" x14ac:dyDescent="0.25">
      <c r="B93" s="14" t="s">
        <v>119</v>
      </c>
    </row>
    <row r="94" spans="2:2" x14ac:dyDescent="0.25">
      <c r="B94" s="107"/>
    </row>
    <row r="95" spans="2:2" ht="18" x14ac:dyDescent="0.25">
      <c r="B95" s="13" t="s">
        <v>89</v>
      </c>
    </row>
    <row r="96" spans="2:2" ht="30.75" x14ac:dyDescent="0.25">
      <c r="B96" s="122" t="s">
        <v>196</v>
      </c>
    </row>
    <row r="97" spans="2:2" ht="15.75" x14ac:dyDescent="0.25">
      <c r="B97" s="12"/>
    </row>
    <row r="98" spans="2:2" ht="60.75" x14ac:dyDescent="0.25">
      <c r="B98" s="12" t="s">
        <v>150</v>
      </c>
    </row>
    <row r="99" spans="2:2" ht="15.75" x14ac:dyDescent="0.25">
      <c r="B99" s="12"/>
    </row>
    <row r="100" spans="2:2" ht="78.75" customHeight="1" x14ac:dyDescent="0.25">
      <c r="B100" s="116" t="s">
        <v>297</v>
      </c>
    </row>
  </sheetData>
  <hyperlinks>
    <hyperlink ref="B28" r:id="rId1" display="mailto:CRMsubmissions@uregni.gov.uk"/>
  </hyperlinks>
  <pageMargins left="0.70866141732283472" right="0.70866141732283472" top="0.74803149606299213" bottom="0.74803149606299213" header="0.31496062992125984" footer="0.31496062992125984"/>
  <pageSetup paperSize="8" scale="61" orientation="portrait" r:id="rId2"/>
  <headerFooter>
    <oddHeader>&amp;L&amp;"-,Bold"Draft Version. 4.0
Dated April 2017
Final Version to be issued in Initial Auction Information Pack</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Y1515"/>
  <sheetViews>
    <sheetView zoomScale="75" zoomScaleNormal="75" workbookViewId="0">
      <selection activeCell="B5" sqref="B5"/>
    </sheetView>
  </sheetViews>
  <sheetFormatPr defaultRowHeight="15" x14ac:dyDescent="0.25"/>
  <cols>
    <col min="1" max="1" width="9.140625" style="2"/>
    <col min="2" max="2" width="81" customWidth="1"/>
    <col min="3" max="3" width="14.140625" style="1" customWidth="1"/>
    <col min="4" max="4" width="14" style="1" customWidth="1"/>
    <col min="5" max="5" width="16.42578125" customWidth="1"/>
    <col min="6" max="6" width="13" style="1" customWidth="1"/>
    <col min="7" max="7" width="11.140625" customWidth="1"/>
    <col min="8" max="8" width="11.85546875" customWidth="1"/>
    <col min="9" max="9" width="10.85546875" customWidth="1"/>
    <col min="10" max="10" width="10.5703125" customWidth="1"/>
    <col min="11" max="11" width="10.5703125" style="240" customWidth="1"/>
    <col min="12" max="12" width="12.28515625" customWidth="1"/>
    <col min="13" max="13" width="9.140625" style="2"/>
    <col min="14" max="14" width="12.42578125" style="2" customWidth="1"/>
    <col min="15" max="17" width="12.28515625" style="2" customWidth="1"/>
    <col min="18" max="19" width="12.7109375" style="2" customWidth="1"/>
    <col min="20" max="155" width="9.140625" style="2"/>
  </cols>
  <sheetData>
    <row r="1" spans="2:19" s="2" customFormat="1" x14ac:dyDescent="0.25">
      <c r="C1"/>
    </row>
    <row r="2" spans="2:19" s="2" customFormat="1" ht="18" x14ac:dyDescent="0.25">
      <c r="B2" s="38" t="s">
        <v>0</v>
      </c>
      <c r="C2" s="38"/>
      <c r="D2" s="39"/>
      <c r="E2" s="39"/>
      <c r="F2" s="39"/>
      <c r="G2" s="39"/>
      <c r="H2" s="39"/>
      <c r="I2" s="39"/>
    </row>
    <row r="3" spans="2:19" s="2" customFormat="1" ht="18" x14ac:dyDescent="0.25">
      <c r="B3" s="38" t="s">
        <v>151</v>
      </c>
      <c r="C3" s="38"/>
      <c r="D3" s="39"/>
      <c r="E3" s="39"/>
      <c r="F3" s="39"/>
      <c r="G3" s="39"/>
      <c r="H3" s="39"/>
      <c r="I3" s="39"/>
    </row>
    <row r="4" spans="2:19" s="2" customFormat="1" ht="18" x14ac:dyDescent="0.25">
      <c r="B4" s="38" t="s">
        <v>301</v>
      </c>
      <c r="C4" s="38"/>
      <c r="D4" s="39"/>
      <c r="E4" s="39"/>
      <c r="F4" s="39"/>
      <c r="G4" s="39"/>
      <c r="H4" s="39"/>
      <c r="I4" s="39"/>
    </row>
    <row r="5" spans="2:19" s="2" customFormat="1" x14ac:dyDescent="0.25"/>
    <row r="6" spans="2:19" s="2" customFormat="1" ht="20.100000000000001" customHeight="1" x14ac:dyDescent="0.25">
      <c r="B6" s="48" t="str">
        <f>'USPC Application Principles'!B9</f>
        <v xml:space="preserve">Participant Name: </v>
      </c>
      <c r="C6" s="265"/>
      <c r="D6" s="265"/>
      <c r="E6" s="265"/>
      <c r="F6" s="265"/>
      <c r="G6" s="266"/>
    </row>
    <row r="7" spans="2:19" s="2" customFormat="1" x14ac:dyDescent="0.25">
      <c r="B7" s="48" t="str">
        <f>'USPC Application Principles'!B10</f>
        <v>Capacity Market Unit Reference:</v>
      </c>
      <c r="C7" s="265"/>
      <c r="D7" s="265"/>
      <c r="E7" s="265"/>
      <c r="F7" s="265"/>
      <c r="G7" s="266"/>
    </row>
    <row r="8" spans="2:19" s="2" customFormat="1" x14ac:dyDescent="0.25">
      <c r="B8" s="48" t="str">
        <f>'USPC Application Principles'!B11</f>
        <v>Contact Name:</v>
      </c>
      <c r="C8" s="265"/>
      <c r="D8" s="265"/>
      <c r="E8" s="265"/>
      <c r="F8" s="265"/>
      <c r="G8" s="266"/>
    </row>
    <row r="9" spans="2:19" s="2" customFormat="1" x14ac:dyDescent="0.25">
      <c r="B9" s="48" t="str">
        <f>'USPC Application Principles'!B12</f>
        <v>Contact Direct Number:</v>
      </c>
      <c r="C9" s="265"/>
      <c r="D9" s="265"/>
      <c r="E9" s="265"/>
      <c r="F9" s="265"/>
      <c r="G9" s="266"/>
    </row>
    <row r="10" spans="2:19" s="2" customFormat="1" x14ac:dyDescent="0.25">
      <c r="B10" s="48" t="str">
        <f>'USPC Application Principles'!B13</f>
        <v>Contact Email Address:</v>
      </c>
      <c r="C10" s="265"/>
      <c r="D10" s="265"/>
      <c r="E10" s="265"/>
      <c r="F10" s="265"/>
      <c r="G10" s="266"/>
    </row>
    <row r="11" spans="2:19" s="2" customFormat="1" x14ac:dyDescent="0.25">
      <c r="B11" s="48" t="str">
        <f>'USPC Application Principles'!B14</f>
        <v>Confirm Financial Year End:</v>
      </c>
      <c r="C11" s="265"/>
      <c r="D11" s="265"/>
      <c r="E11" s="265"/>
      <c r="F11" s="265"/>
      <c r="G11" s="266"/>
    </row>
    <row r="12" spans="2:19" s="2" customFormat="1" x14ac:dyDescent="0.25">
      <c r="B12" s="48" t="str">
        <f>'USPC Application Principles'!B15</f>
        <v>Currency Zone:</v>
      </c>
      <c r="C12" s="265"/>
      <c r="D12" s="265"/>
      <c r="E12" s="265"/>
      <c r="F12" s="265"/>
      <c r="G12" s="266"/>
    </row>
    <row r="13" spans="2:19" s="2" customFormat="1" x14ac:dyDescent="0.25">
      <c r="B13" s="48" t="str">
        <f>'USPC Application Principles'!B16</f>
        <v>Confirm Technology Class:</v>
      </c>
      <c r="C13" s="265"/>
      <c r="D13" s="265"/>
      <c r="E13" s="265"/>
      <c r="F13" s="265"/>
      <c r="G13" s="266"/>
    </row>
    <row r="14" spans="2:19" s="2" customFormat="1" x14ac:dyDescent="0.25">
      <c r="B14" s="48" t="str">
        <f>'USPC Application Principles'!B17</f>
        <v>Confirm Initial Capacity:</v>
      </c>
      <c r="C14" s="265"/>
      <c r="D14" s="265"/>
      <c r="E14" s="265"/>
      <c r="F14" s="265"/>
      <c r="G14" s="266"/>
    </row>
    <row r="15" spans="2:19" s="2" customFormat="1" x14ac:dyDescent="0.25"/>
    <row r="16" spans="2:19" s="2" customFormat="1" ht="18.75" x14ac:dyDescent="0.3">
      <c r="B16" s="51" t="s">
        <v>27</v>
      </c>
      <c r="C16" s="51"/>
      <c r="D16" s="50"/>
      <c r="E16" s="267" t="s">
        <v>67</v>
      </c>
      <c r="F16" s="267"/>
      <c r="G16" s="267"/>
      <c r="H16" s="267"/>
      <c r="I16" s="267"/>
      <c r="J16" s="267"/>
      <c r="K16" s="148"/>
      <c r="L16" s="148"/>
      <c r="M16" s="148" t="s">
        <v>66</v>
      </c>
      <c r="N16" s="148"/>
      <c r="O16" s="148"/>
      <c r="P16" s="148"/>
      <c r="Q16" s="148"/>
      <c r="R16" s="262" t="s">
        <v>250</v>
      </c>
      <c r="S16" s="263"/>
    </row>
    <row r="17" spans="1:155" s="1" customFormat="1" ht="45" x14ac:dyDescent="0.25">
      <c r="A17" s="2"/>
      <c r="B17" s="257" t="s">
        <v>104</v>
      </c>
      <c r="C17" s="19"/>
      <c r="D17" s="18"/>
      <c r="E17" s="147" t="s">
        <v>170</v>
      </c>
      <c r="F17" s="147" t="s">
        <v>170</v>
      </c>
      <c r="G17" s="147" t="s">
        <v>170</v>
      </c>
      <c r="H17" s="147" t="s">
        <v>170</v>
      </c>
      <c r="I17" s="147" t="s">
        <v>170</v>
      </c>
      <c r="J17" s="147" t="s">
        <v>170</v>
      </c>
      <c r="K17" s="245" t="s">
        <v>170</v>
      </c>
      <c r="L17" s="242" t="str">
        <f>J17</f>
        <v>Specify month</v>
      </c>
      <c r="M17" s="146" t="str">
        <f>K17</f>
        <v>Specify month</v>
      </c>
      <c r="N17" s="146" t="str">
        <f>K17</f>
        <v>Specify month</v>
      </c>
      <c r="O17" s="146" t="str">
        <f>K17</f>
        <v>Specify month</v>
      </c>
      <c r="P17" s="146" t="str">
        <f>K17</f>
        <v>Specify month</v>
      </c>
      <c r="Q17" s="146" t="str">
        <f>K17</f>
        <v>Specify month</v>
      </c>
      <c r="R17" s="231" t="s">
        <v>251</v>
      </c>
      <c r="S17" s="232" t="s">
        <v>252</v>
      </c>
      <c r="U17" s="264" t="s">
        <v>253</v>
      </c>
      <c r="V17" s="264"/>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row>
    <row r="18" spans="1:155" x14ac:dyDescent="0.25">
      <c r="B18" s="257"/>
      <c r="C18" s="19"/>
      <c r="D18" s="18"/>
      <c r="E18" s="65">
        <v>2027</v>
      </c>
      <c r="F18" s="65">
        <v>2026</v>
      </c>
      <c r="G18" s="65">
        <f t="shared" ref="G18:Q18" si="0">F18-1</f>
        <v>2025</v>
      </c>
      <c r="H18" s="65">
        <f t="shared" si="0"/>
        <v>2024</v>
      </c>
      <c r="I18" s="65">
        <f t="shared" si="0"/>
        <v>2023</v>
      </c>
      <c r="J18" s="65">
        <f t="shared" si="0"/>
        <v>2022</v>
      </c>
      <c r="K18" s="18">
        <f t="shared" si="0"/>
        <v>2021</v>
      </c>
      <c r="L18" s="18">
        <f t="shared" si="0"/>
        <v>2020</v>
      </c>
      <c r="M18" s="18">
        <f t="shared" si="0"/>
        <v>2019</v>
      </c>
      <c r="N18" s="18">
        <f t="shared" si="0"/>
        <v>2018</v>
      </c>
      <c r="O18" s="18">
        <f t="shared" si="0"/>
        <v>2017</v>
      </c>
      <c r="P18" s="18">
        <f t="shared" si="0"/>
        <v>2016</v>
      </c>
      <c r="Q18" s="18">
        <f t="shared" si="0"/>
        <v>2015</v>
      </c>
      <c r="R18" s="233"/>
      <c r="S18" s="234"/>
      <c r="U18" s="235" t="s">
        <v>254</v>
      </c>
      <c r="V18" s="235" t="s">
        <v>255</v>
      </c>
    </row>
    <row r="19" spans="1:155" x14ac:dyDescent="0.25">
      <c r="B19" s="102" t="s">
        <v>1</v>
      </c>
      <c r="C19" s="29"/>
      <c r="D19" s="29"/>
      <c r="E19" s="69"/>
      <c r="F19" s="69"/>
      <c r="G19" s="69"/>
      <c r="H19" s="69"/>
      <c r="I19" s="69"/>
      <c r="J19" s="69"/>
      <c r="K19" s="29"/>
      <c r="L19" s="29"/>
      <c r="M19" s="29"/>
      <c r="N19" s="29"/>
      <c r="O19" s="29"/>
      <c r="P19" s="29"/>
      <c r="Q19" s="29"/>
      <c r="R19" s="236" t="b">
        <f>IF(U19&gt;0,TRUE,FALSE)</f>
        <v>1</v>
      </c>
      <c r="S19" s="236" t="b">
        <f>IF(V19&gt;3,TRUE,FALSE)</f>
        <v>1</v>
      </c>
      <c r="U19" s="237">
        <f>COUNTIF(E19:J19,"="&amp;"")</f>
        <v>6</v>
      </c>
      <c r="V19" s="237">
        <f>COUNTIF(K19:Q19,"="&amp;"")</f>
        <v>7</v>
      </c>
    </row>
    <row r="20" spans="1:155" x14ac:dyDescent="0.25">
      <c r="B20" s="21" t="s">
        <v>2</v>
      </c>
      <c r="C20" s="21"/>
      <c r="D20" s="27"/>
      <c r="E20" s="66" t="s">
        <v>3</v>
      </c>
      <c r="F20" s="66" t="s">
        <v>3</v>
      </c>
      <c r="G20" s="66" t="s">
        <v>3</v>
      </c>
      <c r="H20" s="66" t="s">
        <v>3</v>
      </c>
      <c r="I20" s="66" t="s">
        <v>3</v>
      </c>
      <c r="J20" s="66" t="s">
        <v>3</v>
      </c>
      <c r="K20" s="27" t="s">
        <v>3</v>
      </c>
      <c r="L20" s="27" t="s">
        <v>3</v>
      </c>
      <c r="M20" s="27" t="s">
        <v>3</v>
      </c>
      <c r="N20" s="27" t="s">
        <v>3</v>
      </c>
      <c r="O20" s="27" t="s">
        <v>3</v>
      </c>
      <c r="P20" s="27" t="s">
        <v>3</v>
      </c>
      <c r="Q20" s="27" t="s">
        <v>3</v>
      </c>
      <c r="R20" s="238"/>
      <c r="S20" s="238"/>
    </row>
    <row r="21" spans="1:155" x14ac:dyDescent="0.25">
      <c r="B21" s="128" t="s">
        <v>124</v>
      </c>
      <c r="C21" s="22"/>
      <c r="D21" s="29"/>
      <c r="E21" s="68"/>
      <c r="F21" s="68"/>
      <c r="G21" s="68"/>
      <c r="H21" s="68"/>
      <c r="I21" s="68"/>
      <c r="J21" s="68"/>
      <c r="K21" s="28"/>
      <c r="L21" s="28"/>
      <c r="M21" s="28"/>
      <c r="N21" s="28"/>
      <c r="O21" s="28"/>
      <c r="P21" s="28"/>
      <c r="Q21" s="28"/>
      <c r="R21" s="239"/>
      <c r="S21" s="239"/>
      <c r="U21" s="237"/>
      <c r="V21" s="237"/>
    </row>
    <row r="22" spans="1:155" x14ac:dyDescent="0.25">
      <c r="B22" s="23" t="s">
        <v>140</v>
      </c>
      <c r="C22" s="23"/>
      <c r="D22" s="29"/>
      <c r="E22" s="69"/>
      <c r="F22" s="69"/>
      <c r="G22" s="69"/>
      <c r="H22" s="69"/>
      <c r="I22" s="69"/>
      <c r="J22" s="69"/>
      <c r="K22" s="29"/>
      <c r="L22" s="29"/>
      <c r="M22" s="29"/>
      <c r="N22" s="29"/>
      <c r="O22" s="29"/>
      <c r="P22" s="29"/>
      <c r="Q22" s="29"/>
      <c r="R22" s="236" t="b">
        <f t="shared" ref="R22:R26" si="1">IF(U22&gt;0,TRUE,FALSE)</f>
        <v>1</v>
      </c>
      <c r="S22" s="236" t="b">
        <f t="shared" ref="S22:S26" si="2">IF(V22&gt;3,TRUE,FALSE)</f>
        <v>1</v>
      </c>
      <c r="U22" s="237">
        <f t="shared" ref="U22:U26" si="3">COUNTIF(E22:J22,"="&amp;"")</f>
        <v>6</v>
      </c>
      <c r="V22" s="237">
        <f t="shared" ref="V22:V26" si="4">COUNTIF(K22:Q22,"="&amp;"")</f>
        <v>7</v>
      </c>
    </row>
    <row r="23" spans="1:155" x14ac:dyDescent="0.25">
      <c r="B23" s="23" t="s">
        <v>4</v>
      </c>
      <c r="C23" s="23"/>
      <c r="D23" s="29"/>
      <c r="E23" s="69"/>
      <c r="F23" s="69"/>
      <c r="G23" s="69"/>
      <c r="H23" s="69"/>
      <c r="I23" s="69"/>
      <c r="J23" s="69"/>
      <c r="K23" s="29"/>
      <c r="L23" s="29"/>
      <c r="M23" s="29"/>
      <c r="N23" s="29"/>
      <c r="O23" s="29"/>
      <c r="P23" s="29"/>
      <c r="Q23" s="29"/>
      <c r="R23" s="236" t="b">
        <f t="shared" si="1"/>
        <v>1</v>
      </c>
      <c r="S23" s="236" t="b">
        <f t="shared" si="2"/>
        <v>1</v>
      </c>
      <c r="U23" s="237">
        <f t="shared" si="3"/>
        <v>6</v>
      </c>
      <c r="V23" s="237">
        <f t="shared" si="4"/>
        <v>7</v>
      </c>
    </row>
    <row r="24" spans="1:155" x14ac:dyDescent="0.25">
      <c r="B24" s="128" t="s">
        <v>126</v>
      </c>
      <c r="C24" s="22"/>
      <c r="D24" s="29"/>
      <c r="E24" s="69"/>
      <c r="F24" s="69"/>
      <c r="G24" s="69"/>
      <c r="H24" s="69"/>
      <c r="I24" s="69"/>
      <c r="J24" s="69"/>
      <c r="K24" s="29"/>
      <c r="L24" s="29"/>
      <c r="M24" s="29"/>
      <c r="N24" s="29"/>
      <c r="O24" s="29"/>
      <c r="P24" s="29"/>
      <c r="Q24" s="29"/>
      <c r="R24" s="236" t="b">
        <f t="shared" si="1"/>
        <v>1</v>
      </c>
      <c r="S24" s="236" t="b">
        <f t="shared" si="2"/>
        <v>1</v>
      </c>
      <c r="U24" s="237">
        <f t="shared" si="3"/>
        <v>6</v>
      </c>
      <c r="V24" s="237">
        <f t="shared" si="4"/>
        <v>7</v>
      </c>
    </row>
    <row r="25" spans="1:155" s="1" customFormat="1" x14ac:dyDescent="0.25">
      <c r="A25" s="2"/>
      <c r="B25" s="102" t="s">
        <v>128</v>
      </c>
      <c r="C25" s="22"/>
      <c r="D25" s="29"/>
      <c r="E25" s="69"/>
      <c r="F25" s="69"/>
      <c r="G25" s="69"/>
      <c r="H25" s="69"/>
      <c r="I25" s="69"/>
      <c r="J25" s="69"/>
      <c r="K25" s="29"/>
      <c r="L25" s="29"/>
      <c r="M25" s="29"/>
      <c r="N25" s="29"/>
      <c r="O25" s="29"/>
      <c r="P25" s="29"/>
      <c r="Q25" s="29"/>
      <c r="R25" s="236" t="b">
        <f t="shared" si="1"/>
        <v>1</v>
      </c>
      <c r="S25" s="236" t="b">
        <f t="shared" si="2"/>
        <v>1</v>
      </c>
      <c r="U25" s="237">
        <f t="shared" si="3"/>
        <v>6</v>
      </c>
      <c r="V25" s="237">
        <f t="shared" si="4"/>
        <v>7</v>
      </c>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row>
    <row r="26" spans="1:155" x14ac:dyDescent="0.25">
      <c r="B26" s="22" t="s">
        <v>5</v>
      </c>
      <c r="C26" s="22"/>
      <c r="D26" s="29"/>
      <c r="E26" s="69"/>
      <c r="F26" s="69"/>
      <c r="G26" s="69"/>
      <c r="H26" s="69"/>
      <c r="I26" s="69"/>
      <c r="J26" s="69"/>
      <c r="K26" s="29"/>
      <c r="L26" s="29"/>
      <c r="M26" s="29"/>
      <c r="N26" s="29"/>
      <c r="O26" s="29"/>
      <c r="P26" s="29"/>
      <c r="Q26" s="29"/>
      <c r="R26" s="236" t="b">
        <f t="shared" si="1"/>
        <v>1</v>
      </c>
      <c r="S26" s="236" t="b">
        <f t="shared" si="2"/>
        <v>1</v>
      </c>
      <c r="U26" s="237">
        <f t="shared" si="3"/>
        <v>6</v>
      </c>
      <c r="V26" s="237">
        <f t="shared" si="4"/>
        <v>7</v>
      </c>
    </row>
    <row r="27" spans="1:155" x14ac:dyDescent="0.25">
      <c r="B27" s="22" t="s">
        <v>6</v>
      </c>
      <c r="C27" s="22"/>
      <c r="D27" s="29"/>
      <c r="E27" s="68"/>
      <c r="F27" s="68"/>
      <c r="G27" s="68"/>
      <c r="H27" s="68"/>
      <c r="I27" s="68"/>
      <c r="J27" s="68"/>
      <c r="K27" s="28"/>
      <c r="L27" s="28"/>
      <c r="M27" s="28"/>
      <c r="N27" s="28"/>
      <c r="O27" s="28"/>
      <c r="P27" s="28"/>
      <c r="Q27" s="28"/>
      <c r="R27" s="238"/>
      <c r="S27" s="238"/>
      <c r="U27" s="237"/>
      <c r="V27" s="237"/>
    </row>
    <row r="28" spans="1:155" x14ac:dyDescent="0.25">
      <c r="B28" s="23" t="s">
        <v>7</v>
      </c>
      <c r="C28" s="23"/>
      <c r="D28" s="29"/>
      <c r="E28" s="69"/>
      <c r="F28" s="69"/>
      <c r="G28" s="69"/>
      <c r="H28" s="69"/>
      <c r="I28" s="69"/>
      <c r="J28" s="69"/>
      <c r="K28" s="29"/>
      <c r="L28" s="29"/>
      <c r="M28" s="29"/>
      <c r="N28" s="29"/>
      <c r="O28" s="29"/>
      <c r="P28" s="29"/>
      <c r="Q28" s="29"/>
      <c r="R28" s="236" t="b">
        <f t="shared" ref="R28" si="5">IF(U28&gt;0,TRUE,FALSE)</f>
        <v>1</v>
      </c>
      <c r="S28" s="236" t="b">
        <f t="shared" ref="S28" si="6">IF(V28&gt;3,TRUE,FALSE)</f>
        <v>1</v>
      </c>
      <c r="U28" s="237">
        <f>COUNTIF(E28:J28,"="&amp;"")</f>
        <v>6</v>
      </c>
      <c r="V28" s="237">
        <f>COUNTIF(K28:Q28,"="&amp;"")</f>
        <v>7</v>
      </c>
    </row>
    <row r="29" spans="1:155" x14ac:dyDescent="0.25">
      <c r="B29" s="23" t="s">
        <v>8</v>
      </c>
      <c r="C29" s="23"/>
      <c r="D29" s="29"/>
      <c r="E29" s="69"/>
      <c r="F29" s="69"/>
      <c r="G29" s="69"/>
      <c r="H29" s="69"/>
      <c r="I29" s="69"/>
      <c r="J29" s="69"/>
      <c r="K29" s="29"/>
      <c r="L29" s="29"/>
      <c r="M29" s="29"/>
      <c r="N29" s="29"/>
      <c r="O29" s="29"/>
      <c r="P29" s="29"/>
      <c r="Q29" s="29"/>
      <c r="R29" s="238"/>
      <c r="S29" s="238"/>
      <c r="U29" s="237"/>
      <c r="V29" s="237"/>
    </row>
    <row r="30" spans="1:155" x14ac:dyDescent="0.25">
      <c r="B30" s="23" t="s">
        <v>9</v>
      </c>
      <c r="C30" s="23"/>
      <c r="D30" s="29"/>
      <c r="E30" s="69"/>
      <c r="F30" s="69"/>
      <c r="G30" s="69"/>
      <c r="H30" s="69"/>
      <c r="I30" s="69"/>
      <c r="J30" s="69"/>
      <c r="K30" s="29"/>
      <c r="L30" s="29"/>
      <c r="M30" s="29"/>
      <c r="N30" s="29"/>
      <c r="O30" s="29"/>
      <c r="P30" s="29"/>
      <c r="Q30" s="29"/>
      <c r="R30" s="238"/>
      <c r="S30" s="238"/>
      <c r="U30" s="237"/>
      <c r="V30" s="237"/>
    </row>
    <row r="31" spans="1:155" x14ac:dyDescent="0.25">
      <c r="B31" s="24" t="s">
        <v>10</v>
      </c>
      <c r="C31" s="24"/>
      <c r="D31" s="30"/>
      <c r="E31" s="70">
        <f>SUM(E22:E26)+SUM(E28:E30)</f>
        <v>0</v>
      </c>
      <c r="F31" s="70">
        <f t="shared" ref="F31:H31" si="7">SUM(F22:F26)+SUM(F28:F30)</f>
        <v>0</v>
      </c>
      <c r="G31" s="70">
        <f t="shared" si="7"/>
        <v>0</v>
      </c>
      <c r="H31" s="70">
        <f t="shared" si="7"/>
        <v>0</v>
      </c>
      <c r="I31" s="70">
        <f>SUM(I22:I26)+SUM(I28:I30)</f>
        <v>0</v>
      </c>
      <c r="J31" s="70">
        <f>SUM(J22:J26)+SUM(J28:J30)</f>
        <v>0</v>
      </c>
      <c r="K31" s="103">
        <f t="shared" ref="K31:L31" si="8">SUM(K22:K26)+SUM(K28:K30)</f>
        <v>0</v>
      </c>
      <c r="L31" s="103">
        <f t="shared" si="8"/>
        <v>0</v>
      </c>
      <c r="M31" s="103">
        <f>SUM(M22:M26)+SUM(M28:M30)</f>
        <v>0</v>
      </c>
      <c r="N31" s="103">
        <f>SUM(N22:N26)+SUM(N28:N30)</f>
        <v>0</v>
      </c>
      <c r="O31" s="103">
        <f>SUM(O22:O26)+SUM(O28:O30)</f>
        <v>0</v>
      </c>
      <c r="P31" s="103">
        <f>SUM(P22:P26)+SUM(P28:P30)</f>
        <v>0</v>
      </c>
      <c r="Q31" s="103">
        <f>SUM(Q22:Q26)+SUM(Q28:Q30)</f>
        <v>0</v>
      </c>
      <c r="R31" s="238"/>
      <c r="S31" s="238"/>
    </row>
    <row r="32" spans="1:155" x14ac:dyDescent="0.25">
      <c r="B32" s="20"/>
      <c r="C32" s="20"/>
      <c r="D32" s="31"/>
      <c r="E32" s="31"/>
      <c r="F32" s="31"/>
      <c r="G32" s="31"/>
      <c r="H32" s="31"/>
      <c r="I32" s="31"/>
      <c r="J32" s="31"/>
      <c r="K32" s="31"/>
      <c r="L32" s="31"/>
      <c r="M32" s="31"/>
      <c r="N32" s="31"/>
      <c r="O32" s="31"/>
      <c r="P32" s="31"/>
      <c r="Q32" s="31"/>
      <c r="R32" s="238"/>
      <c r="S32" s="238"/>
    </row>
    <row r="33" spans="1:155" x14ac:dyDescent="0.25">
      <c r="B33" s="21" t="s">
        <v>11</v>
      </c>
      <c r="C33" s="21"/>
      <c r="D33" s="32"/>
      <c r="E33" s="67" t="s">
        <v>12</v>
      </c>
      <c r="F33" s="67" t="s">
        <v>12</v>
      </c>
      <c r="G33" s="67" t="s">
        <v>12</v>
      </c>
      <c r="H33" s="67" t="s">
        <v>12</v>
      </c>
      <c r="I33" s="67" t="s">
        <v>12</v>
      </c>
      <c r="J33" s="67" t="s">
        <v>12</v>
      </c>
      <c r="K33" s="32" t="s">
        <v>12</v>
      </c>
      <c r="L33" s="32" t="s">
        <v>12</v>
      </c>
      <c r="M33" s="32" t="s">
        <v>12</v>
      </c>
      <c r="N33" s="32" t="s">
        <v>12</v>
      </c>
      <c r="O33" s="32" t="s">
        <v>12</v>
      </c>
      <c r="P33" s="32" t="s">
        <v>12</v>
      </c>
      <c r="Q33" s="32" t="s">
        <v>12</v>
      </c>
      <c r="R33" s="238"/>
      <c r="S33" s="238"/>
    </row>
    <row r="34" spans="1:155" x14ac:dyDescent="0.25">
      <c r="B34" s="22" t="s">
        <v>13</v>
      </c>
      <c r="C34" s="22"/>
      <c r="D34" s="33"/>
      <c r="E34" s="71"/>
      <c r="F34" s="71"/>
      <c r="G34" s="71"/>
      <c r="H34" s="71"/>
      <c r="I34" s="71"/>
      <c r="J34" s="71"/>
      <c r="K34" s="33"/>
      <c r="L34" s="33"/>
      <c r="M34" s="33"/>
      <c r="N34" s="33"/>
      <c r="O34" s="33"/>
      <c r="P34" s="33"/>
      <c r="Q34" s="33"/>
      <c r="R34" s="236" t="b">
        <f t="shared" ref="R34:R35" si="9">IF(U34&gt;0,TRUE,FALSE)</f>
        <v>1</v>
      </c>
      <c r="S34" s="236" t="b">
        <f t="shared" ref="S34:S35" si="10">IF(V34&gt;3,TRUE,FALSE)</f>
        <v>1</v>
      </c>
      <c r="U34" s="237">
        <f t="shared" ref="U34:U35" si="11">COUNTIF(E34:J34,"="&amp;"")</f>
        <v>6</v>
      </c>
      <c r="V34" s="237">
        <f t="shared" ref="V34:V35" si="12">COUNTIF(K34:Q34,"="&amp;"")</f>
        <v>7</v>
      </c>
    </row>
    <row r="35" spans="1:155" x14ac:dyDescent="0.25">
      <c r="B35" s="22" t="s">
        <v>14</v>
      </c>
      <c r="C35" s="22"/>
      <c r="D35" s="33"/>
      <c r="E35" s="71"/>
      <c r="F35" s="71"/>
      <c r="G35" s="71"/>
      <c r="H35" s="71"/>
      <c r="I35" s="71"/>
      <c r="J35" s="71"/>
      <c r="K35" s="33"/>
      <c r="L35" s="33"/>
      <c r="M35" s="33"/>
      <c r="N35" s="33"/>
      <c r="O35" s="33"/>
      <c r="P35" s="33"/>
      <c r="Q35" s="33"/>
      <c r="R35" s="236" t="b">
        <f t="shared" si="9"/>
        <v>1</v>
      </c>
      <c r="S35" s="236" t="b">
        <f t="shared" si="10"/>
        <v>1</v>
      </c>
      <c r="U35" s="237">
        <f t="shared" si="11"/>
        <v>6</v>
      </c>
      <c r="V35" s="237">
        <f t="shared" si="12"/>
        <v>7</v>
      </c>
    </row>
    <row r="36" spans="1:155" x14ac:dyDescent="0.25">
      <c r="B36" s="24" t="s">
        <v>15</v>
      </c>
      <c r="C36" s="24"/>
      <c r="D36" s="34"/>
      <c r="E36" s="72">
        <f t="shared" ref="E36" si="13">SUM(E34:E35)</f>
        <v>0</v>
      </c>
      <c r="F36" s="72">
        <f t="shared" ref="F36:H36" si="14">SUM(F34:F35)</f>
        <v>0</v>
      </c>
      <c r="G36" s="72">
        <f t="shared" si="14"/>
        <v>0</v>
      </c>
      <c r="H36" s="72">
        <f t="shared" si="14"/>
        <v>0</v>
      </c>
      <c r="I36" s="72">
        <f t="shared" ref="I36:Q36" si="15">SUM(I34:I35)</f>
        <v>0</v>
      </c>
      <c r="J36" s="72">
        <f t="shared" si="15"/>
        <v>0</v>
      </c>
      <c r="K36" s="34">
        <f t="shared" ref="K36" si="16">SUM(K34:K35)</f>
        <v>0</v>
      </c>
      <c r="L36" s="34">
        <f t="shared" si="15"/>
        <v>0</v>
      </c>
      <c r="M36" s="34">
        <f t="shared" si="15"/>
        <v>0</v>
      </c>
      <c r="N36" s="34">
        <f t="shared" si="15"/>
        <v>0</v>
      </c>
      <c r="O36" s="34">
        <f t="shared" si="15"/>
        <v>0</v>
      </c>
      <c r="P36" s="34">
        <f t="shared" si="15"/>
        <v>0</v>
      </c>
      <c r="Q36" s="34">
        <f t="shared" si="15"/>
        <v>0</v>
      </c>
      <c r="R36" s="238"/>
      <c r="S36" s="238"/>
    </row>
    <row r="37" spans="1:155" x14ac:dyDescent="0.25">
      <c r="B37" s="20"/>
      <c r="C37" s="20"/>
      <c r="D37" s="31"/>
      <c r="E37" s="31"/>
      <c r="F37" s="31"/>
      <c r="G37" s="31"/>
      <c r="H37" s="31"/>
      <c r="I37" s="31"/>
      <c r="J37" s="31"/>
      <c r="K37" s="31"/>
      <c r="L37" s="31"/>
      <c r="M37" s="31"/>
      <c r="N37" s="31"/>
      <c r="O37" s="31"/>
      <c r="P37" s="31"/>
      <c r="Q37" s="31"/>
    </row>
    <row r="38" spans="1:155" x14ac:dyDescent="0.25">
      <c r="B38" s="25" t="s">
        <v>16</v>
      </c>
      <c r="C38" s="25"/>
      <c r="D38" s="35"/>
      <c r="E38" s="72">
        <f>E31+E36</f>
        <v>0</v>
      </c>
      <c r="F38" s="72">
        <f t="shared" ref="F38:H38" si="17">F31+F36</f>
        <v>0</v>
      </c>
      <c r="G38" s="72">
        <f t="shared" si="17"/>
        <v>0</v>
      </c>
      <c r="H38" s="72">
        <f t="shared" si="17"/>
        <v>0</v>
      </c>
      <c r="I38" s="72">
        <f>I31+I36</f>
        <v>0</v>
      </c>
      <c r="J38" s="72">
        <f>J31+J36</f>
        <v>0</v>
      </c>
      <c r="K38" s="104">
        <f>K31+K36</f>
        <v>0</v>
      </c>
      <c r="L38" s="104">
        <f>L31+L36</f>
        <v>0</v>
      </c>
      <c r="M38" s="104">
        <f>M31+M36</f>
        <v>0</v>
      </c>
      <c r="N38" s="104">
        <f t="shared" ref="N38:Q38" si="18">N31+N36</f>
        <v>0</v>
      </c>
      <c r="O38" s="104">
        <f t="shared" si="18"/>
        <v>0</v>
      </c>
      <c r="P38" s="104">
        <f t="shared" si="18"/>
        <v>0</v>
      </c>
      <c r="Q38" s="104">
        <f t="shared" si="18"/>
        <v>0</v>
      </c>
    </row>
    <row r="39" spans="1:155" x14ac:dyDescent="0.25">
      <c r="B39" s="26" t="s">
        <v>17</v>
      </c>
      <c r="C39" s="26"/>
      <c r="D39" s="36"/>
      <c r="E39" s="71"/>
      <c r="F39" s="71"/>
      <c r="G39" s="71"/>
      <c r="H39" s="71"/>
      <c r="I39" s="71"/>
      <c r="J39" s="71"/>
      <c r="K39" s="36"/>
      <c r="L39" s="36"/>
      <c r="M39" s="36"/>
      <c r="N39" s="36"/>
      <c r="O39" s="36"/>
      <c r="P39" s="36"/>
      <c r="Q39" s="36"/>
    </row>
    <row r="40" spans="1:155" x14ac:dyDescent="0.25">
      <c r="B40" s="26" t="s">
        <v>18</v>
      </c>
      <c r="C40" s="26"/>
      <c r="D40" s="36"/>
      <c r="E40" s="71"/>
      <c r="F40" s="71"/>
      <c r="G40" s="71"/>
      <c r="H40" s="71"/>
      <c r="I40" s="71"/>
      <c r="J40" s="71"/>
      <c r="K40" s="36"/>
      <c r="L40" s="36"/>
      <c r="M40" s="36"/>
      <c r="N40" s="36"/>
      <c r="O40" s="36"/>
      <c r="P40" s="36"/>
      <c r="Q40" s="36"/>
    </row>
    <row r="41" spans="1:155" x14ac:dyDescent="0.25">
      <c r="B41" s="25" t="s">
        <v>19</v>
      </c>
      <c r="C41" s="25"/>
      <c r="D41" s="35"/>
      <c r="E41" s="72">
        <f t="shared" ref="E41" si="19">SUM(E38:E40)</f>
        <v>0</v>
      </c>
      <c r="F41" s="72">
        <f t="shared" ref="F41:H41" si="20">SUM(F38:F40)</f>
        <v>0</v>
      </c>
      <c r="G41" s="72">
        <f t="shared" si="20"/>
        <v>0</v>
      </c>
      <c r="H41" s="72">
        <f t="shared" si="20"/>
        <v>0</v>
      </c>
      <c r="I41" s="72">
        <f t="shared" ref="I41:Q41" si="21">SUM(I38:I40)</f>
        <v>0</v>
      </c>
      <c r="J41" s="72">
        <f t="shared" si="21"/>
        <v>0</v>
      </c>
      <c r="K41" s="104">
        <f t="shared" ref="K41" si="22">SUM(K38:K40)</f>
        <v>0</v>
      </c>
      <c r="L41" s="104">
        <f t="shared" si="21"/>
        <v>0</v>
      </c>
      <c r="M41" s="104">
        <f t="shared" si="21"/>
        <v>0</v>
      </c>
      <c r="N41" s="104">
        <f t="shared" si="21"/>
        <v>0</v>
      </c>
      <c r="O41" s="104">
        <f t="shared" si="21"/>
        <v>0</v>
      </c>
      <c r="P41" s="104">
        <f t="shared" si="21"/>
        <v>0</v>
      </c>
      <c r="Q41" s="104">
        <f t="shared" si="21"/>
        <v>0</v>
      </c>
    </row>
    <row r="42" spans="1:155" x14ac:dyDescent="0.25">
      <c r="B42" s="26" t="s">
        <v>71</v>
      </c>
      <c r="C42" s="26"/>
      <c r="D42" s="36"/>
      <c r="E42" s="71"/>
      <c r="F42" s="71"/>
      <c r="G42" s="71"/>
      <c r="H42" s="71"/>
      <c r="I42" s="71"/>
      <c r="J42" s="71"/>
      <c r="K42" s="36"/>
      <c r="L42" s="36"/>
      <c r="M42" s="36"/>
      <c r="N42" s="36"/>
      <c r="O42" s="36"/>
      <c r="P42" s="36"/>
      <c r="Q42" s="36"/>
    </row>
    <row r="43" spans="1:155" s="1" customFormat="1" x14ac:dyDescent="0.25">
      <c r="A43" s="2"/>
      <c r="B43" s="26" t="s">
        <v>72</v>
      </c>
      <c r="C43" s="26"/>
      <c r="D43" s="36"/>
      <c r="E43" s="71"/>
      <c r="F43" s="71"/>
      <c r="G43" s="71"/>
      <c r="H43" s="71"/>
      <c r="I43" s="71"/>
      <c r="J43" s="71"/>
      <c r="K43" s="36"/>
      <c r="L43" s="36"/>
      <c r="M43" s="36"/>
      <c r="N43" s="36"/>
      <c r="O43" s="36"/>
      <c r="P43" s="36"/>
      <c r="Q43" s="36"/>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row>
    <row r="44" spans="1:155" x14ac:dyDescent="0.25">
      <c r="B44" s="25" t="s">
        <v>20</v>
      </c>
      <c r="C44" s="25"/>
      <c r="D44" s="35"/>
      <c r="E44" s="72">
        <f t="shared" ref="E44" si="23">SUM(E41:E43)</f>
        <v>0</v>
      </c>
      <c r="F44" s="72">
        <f t="shared" ref="F44:H44" si="24">SUM(F41:F43)</f>
        <v>0</v>
      </c>
      <c r="G44" s="72">
        <f t="shared" si="24"/>
        <v>0</v>
      </c>
      <c r="H44" s="72">
        <f t="shared" si="24"/>
        <v>0</v>
      </c>
      <c r="I44" s="72">
        <f t="shared" ref="I44:Q44" si="25">SUM(I41:I43)</f>
        <v>0</v>
      </c>
      <c r="J44" s="72">
        <f t="shared" si="25"/>
        <v>0</v>
      </c>
      <c r="K44" s="104">
        <f t="shared" ref="K44" si="26">SUM(K41:K43)</f>
        <v>0</v>
      </c>
      <c r="L44" s="104">
        <f t="shared" si="25"/>
        <v>0</v>
      </c>
      <c r="M44" s="104">
        <f t="shared" si="25"/>
        <v>0</v>
      </c>
      <c r="N44" s="104">
        <f t="shared" si="25"/>
        <v>0</v>
      </c>
      <c r="O44" s="104">
        <f t="shared" si="25"/>
        <v>0</v>
      </c>
      <c r="P44" s="104">
        <f t="shared" si="25"/>
        <v>0</v>
      </c>
      <c r="Q44" s="104">
        <f t="shared" si="25"/>
        <v>0</v>
      </c>
    </row>
    <row r="45" spans="1:155" s="1" customFormat="1" x14ac:dyDescent="0.25">
      <c r="A45" s="2"/>
      <c r="B45" s="142"/>
      <c r="C45" s="142"/>
      <c r="D45" s="143"/>
      <c r="E45" s="143"/>
      <c r="F45" s="143"/>
      <c r="G45" s="143"/>
      <c r="H45" s="143"/>
      <c r="I45" s="143"/>
      <c r="J45" s="143"/>
      <c r="K45" s="143"/>
      <c r="L45" s="143"/>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row>
    <row r="46" spans="1:155" s="1" customFormat="1" x14ac:dyDescent="0.25">
      <c r="A46" s="2"/>
      <c r="B46" s="144" t="s">
        <v>141</v>
      </c>
      <c r="C46" s="142"/>
      <c r="D46" s="143"/>
      <c r="E46" s="143"/>
      <c r="F46" s="143"/>
      <c r="G46" s="143"/>
      <c r="H46" s="143"/>
      <c r="I46" s="143"/>
      <c r="J46" s="143"/>
      <c r="K46" s="143"/>
      <c r="L46" s="143"/>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row>
    <row r="47" spans="1:155" s="2" customFormat="1" x14ac:dyDescent="0.25"/>
    <row r="48" spans="1:155" s="2" customFormat="1" ht="47.45" customHeight="1" x14ac:dyDescent="0.25">
      <c r="B48" s="249" t="s">
        <v>105</v>
      </c>
      <c r="C48" s="250"/>
      <c r="D48" s="250"/>
      <c r="E48" s="261" t="s">
        <v>130</v>
      </c>
      <c r="F48" s="261"/>
      <c r="G48" s="261"/>
      <c r="H48" s="261"/>
      <c r="I48" s="261"/>
      <c r="J48" s="261"/>
      <c r="K48" s="261"/>
      <c r="L48" s="261"/>
      <c r="M48" s="261"/>
      <c r="N48" s="261"/>
      <c r="O48" s="261"/>
      <c r="P48" s="261"/>
      <c r="Q48" s="261"/>
    </row>
    <row r="49" spans="1:155" s="2" customFormat="1" ht="30" customHeight="1" x14ac:dyDescent="0.3">
      <c r="B49" s="250"/>
      <c r="C49" s="250"/>
      <c r="D49" s="250"/>
      <c r="E49" s="260" t="s">
        <v>68</v>
      </c>
      <c r="F49" s="260"/>
      <c r="G49" s="260"/>
      <c r="H49" s="260"/>
      <c r="I49" s="260"/>
      <c r="J49" s="260"/>
      <c r="K49" s="250" t="s">
        <v>28</v>
      </c>
      <c r="L49" s="250"/>
      <c r="M49" s="250"/>
      <c r="N49" s="250"/>
      <c r="O49" s="250"/>
      <c r="P49" s="250"/>
      <c r="Q49" s="256"/>
      <c r="R49" s="262" t="s">
        <v>250</v>
      </c>
      <c r="S49" s="263"/>
      <c r="U49" s="49"/>
      <c r="V49" s="264" t="s">
        <v>253</v>
      </c>
      <c r="W49" s="264"/>
    </row>
    <row r="50" spans="1:155" s="2" customFormat="1" ht="29.1" customHeight="1" x14ac:dyDescent="0.25">
      <c r="B50" s="250" t="s">
        <v>65</v>
      </c>
      <c r="C50" s="100"/>
      <c r="D50" s="100"/>
      <c r="E50" s="64" t="str">
        <f>E17</f>
        <v>Specify month</v>
      </c>
      <c r="F50" s="64" t="str">
        <f t="shared" ref="F50:J50" si="27">F17</f>
        <v>Specify month</v>
      </c>
      <c r="G50" s="64" t="str">
        <f t="shared" si="27"/>
        <v>Specify month</v>
      </c>
      <c r="H50" s="64" t="str">
        <f t="shared" si="27"/>
        <v>Specify month</v>
      </c>
      <c r="I50" s="64" t="str">
        <f t="shared" si="27"/>
        <v>Specify month</v>
      </c>
      <c r="J50" s="64" t="str">
        <f t="shared" si="27"/>
        <v>Specify month</v>
      </c>
      <c r="K50" s="243" t="str">
        <f>K17</f>
        <v>Specify month</v>
      </c>
      <c r="L50" s="246" t="str">
        <f t="shared" ref="L50:Q50" si="28">L17</f>
        <v>Specify month</v>
      </c>
      <c r="M50" s="246" t="str">
        <f t="shared" si="28"/>
        <v>Specify month</v>
      </c>
      <c r="N50" s="246" t="str">
        <f t="shared" si="28"/>
        <v>Specify month</v>
      </c>
      <c r="O50" s="246" t="str">
        <f t="shared" si="28"/>
        <v>Specify month</v>
      </c>
      <c r="P50" s="246" t="str">
        <f t="shared" si="28"/>
        <v>Specify month</v>
      </c>
      <c r="Q50" s="246" t="str">
        <f t="shared" si="28"/>
        <v>Specify month</v>
      </c>
      <c r="R50" s="231" t="s">
        <v>251</v>
      </c>
      <c r="S50" s="232" t="s">
        <v>252</v>
      </c>
      <c r="U50" s="49"/>
      <c r="V50" s="235" t="s">
        <v>254</v>
      </c>
      <c r="W50" s="235" t="s">
        <v>255</v>
      </c>
    </row>
    <row r="51" spans="1:155" s="2" customFormat="1" ht="15" customHeight="1" x14ac:dyDescent="0.25">
      <c r="B51" s="250"/>
      <c r="C51" s="63"/>
      <c r="D51" s="63"/>
      <c r="E51" s="137">
        <f>E18</f>
        <v>2027</v>
      </c>
      <c r="F51" s="137">
        <f t="shared" ref="F51:J51" si="29">F18</f>
        <v>2026</v>
      </c>
      <c r="G51" s="137">
        <f t="shared" si="29"/>
        <v>2025</v>
      </c>
      <c r="H51" s="137">
        <f t="shared" si="29"/>
        <v>2024</v>
      </c>
      <c r="I51" s="137">
        <f t="shared" si="29"/>
        <v>2023</v>
      </c>
      <c r="J51" s="137">
        <f t="shared" si="29"/>
        <v>2022</v>
      </c>
      <c r="K51" s="73">
        <f>K18</f>
        <v>2021</v>
      </c>
      <c r="L51" s="73">
        <f t="shared" ref="L51:Q51" si="30">L18</f>
        <v>2020</v>
      </c>
      <c r="M51" s="73">
        <f t="shared" si="30"/>
        <v>2019</v>
      </c>
      <c r="N51" s="73">
        <f t="shared" si="30"/>
        <v>2018</v>
      </c>
      <c r="O51" s="73">
        <f t="shared" si="30"/>
        <v>2017</v>
      </c>
      <c r="P51" s="73">
        <f t="shared" si="30"/>
        <v>2016</v>
      </c>
      <c r="Q51" s="73">
        <f t="shared" si="30"/>
        <v>2015</v>
      </c>
      <c r="R51" s="233"/>
      <c r="S51" s="234"/>
      <c r="U51" s="49"/>
      <c r="V51" s="49"/>
      <c r="W51" s="49"/>
    </row>
    <row r="52" spans="1:155" x14ac:dyDescent="0.25">
      <c r="B52" s="53" t="s">
        <v>21</v>
      </c>
      <c r="C52" s="53"/>
      <c r="D52" s="56" t="s">
        <v>26</v>
      </c>
      <c r="E52" s="54" t="s">
        <v>3</v>
      </c>
      <c r="F52" s="54" t="s">
        <v>3</v>
      </c>
      <c r="G52" s="54" t="s">
        <v>3</v>
      </c>
      <c r="H52" s="54" t="s">
        <v>3</v>
      </c>
      <c r="I52" s="54" t="s">
        <v>3</v>
      </c>
      <c r="J52" s="54" t="s">
        <v>3</v>
      </c>
      <c r="K52" s="40" t="s">
        <v>3</v>
      </c>
      <c r="L52" s="40" t="s">
        <v>3</v>
      </c>
      <c r="M52" s="40" t="s">
        <v>3</v>
      </c>
      <c r="N52" s="40" t="s">
        <v>3</v>
      </c>
      <c r="O52" s="40" t="s">
        <v>3</v>
      </c>
      <c r="P52" s="40" t="s">
        <v>3</v>
      </c>
      <c r="Q52" s="40" t="s">
        <v>3</v>
      </c>
      <c r="R52" s="238"/>
      <c r="S52" s="238"/>
    </row>
    <row r="53" spans="1:155" x14ac:dyDescent="0.25">
      <c r="B53" s="42" t="s">
        <v>48</v>
      </c>
      <c r="C53" s="42"/>
      <c r="D53" s="97">
        <v>1</v>
      </c>
      <c r="E53" s="55"/>
      <c r="F53" s="55"/>
      <c r="G53" s="55"/>
      <c r="H53" s="55"/>
      <c r="I53" s="55"/>
      <c r="J53" s="55"/>
      <c r="K53" s="42"/>
      <c r="L53" s="42"/>
      <c r="M53" s="42"/>
      <c r="N53" s="42"/>
      <c r="O53" s="42"/>
      <c r="P53" s="42"/>
      <c r="Q53" s="42"/>
      <c r="R53" s="236" t="b">
        <f>IF(AND(OR(F96&lt;&gt;0,GF6&lt;&gt;0),V53&gt;0),TRUE,FALSE)</f>
        <v>0</v>
      </c>
      <c r="S53" s="236" t="b">
        <f t="shared" ref="S53:S61" si="31">IF(AND(OR(F96&lt;&gt;0,G96&lt;&gt;0),W53&gt;3),TRUE,FALSE)</f>
        <v>0</v>
      </c>
      <c r="V53" s="237">
        <f>COUNTIF(E53:J53,"="&amp;"")</f>
        <v>6</v>
      </c>
      <c r="W53" s="237">
        <f>COUNTIF(K53:Q53,"="&amp;"")</f>
        <v>7</v>
      </c>
    </row>
    <row r="54" spans="1:155" x14ac:dyDescent="0.25">
      <c r="B54" s="42" t="s">
        <v>49</v>
      </c>
      <c r="C54" s="42"/>
      <c r="D54" s="97">
        <v>2</v>
      </c>
      <c r="E54" s="55"/>
      <c r="F54" s="55"/>
      <c r="G54" s="55"/>
      <c r="H54" s="55"/>
      <c r="I54" s="55"/>
      <c r="J54" s="55"/>
      <c r="K54" s="42"/>
      <c r="L54" s="42"/>
      <c r="M54" s="42"/>
      <c r="N54" s="42"/>
      <c r="O54" s="42"/>
      <c r="P54" s="42"/>
      <c r="Q54" s="42"/>
      <c r="R54" s="236" t="b">
        <f t="shared" ref="R54:R61" si="32">IF(AND(OR(F97&lt;&gt;0,GF7&lt;&gt;0),V54&gt;0),TRUE,FALSE)</f>
        <v>0</v>
      </c>
      <c r="S54" s="236" t="b">
        <f t="shared" si="31"/>
        <v>0</v>
      </c>
      <c r="V54" s="237">
        <f t="shared" ref="V54:V61" si="33">COUNTIF(E54:J54,"="&amp;"")</f>
        <v>6</v>
      </c>
      <c r="W54" s="237">
        <f t="shared" ref="W54:W61" si="34">COUNTIF(K54:Q54,"="&amp;"")</f>
        <v>7</v>
      </c>
    </row>
    <row r="55" spans="1:155" x14ac:dyDescent="0.25">
      <c r="B55" s="42" t="s">
        <v>50</v>
      </c>
      <c r="C55" s="42"/>
      <c r="D55" s="97">
        <v>3</v>
      </c>
      <c r="E55" s="55"/>
      <c r="F55" s="55"/>
      <c r="G55" s="55"/>
      <c r="H55" s="55"/>
      <c r="I55" s="55"/>
      <c r="J55" s="55"/>
      <c r="K55" s="42"/>
      <c r="L55" s="42"/>
      <c r="M55" s="42"/>
      <c r="N55" s="42"/>
      <c r="O55" s="42"/>
      <c r="P55" s="42"/>
      <c r="Q55" s="42"/>
      <c r="R55" s="236" t="b">
        <f t="shared" si="32"/>
        <v>0</v>
      </c>
      <c r="S55" s="236" t="b">
        <f t="shared" si="31"/>
        <v>0</v>
      </c>
      <c r="V55" s="237">
        <f t="shared" si="33"/>
        <v>6</v>
      </c>
      <c r="W55" s="237">
        <f t="shared" si="34"/>
        <v>7</v>
      </c>
    </row>
    <row r="56" spans="1:155" s="1" customFormat="1" x14ac:dyDescent="0.25">
      <c r="A56" s="2"/>
      <c r="B56" s="42" t="s">
        <v>54</v>
      </c>
      <c r="C56" s="42"/>
      <c r="D56" s="97">
        <v>4</v>
      </c>
      <c r="E56" s="55"/>
      <c r="F56" s="55"/>
      <c r="G56" s="55"/>
      <c r="H56" s="55"/>
      <c r="I56" s="55"/>
      <c r="J56" s="55"/>
      <c r="K56" s="42"/>
      <c r="L56" s="42"/>
      <c r="M56" s="42"/>
      <c r="N56" s="42"/>
      <c r="O56" s="42"/>
      <c r="P56" s="42"/>
      <c r="Q56" s="42"/>
      <c r="R56" s="236" t="b">
        <f t="shared" si="32"/>
        <v>0</v>
      </c>
      <c r="S56" s="236" t="b">
        <f t="shared" si="31"/>
        <v>0</v>
      </c>
      <c r="U56" s="2"/>
      <c r="V56" s="237">
        <f t="shared" si="33"/>
        <v>6</v>
      </c>
      <c r="W56" s="237">
        <f t="shared" si="34"/>
        <v>7</v>
      </c>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row>
    <row r="57" spans="1:155" x14ac:dyDescent="0.25">
      <c r="B57" s="42" t="s">
        <v>113</v>
      </c>
      <c r="C57" s="42"/>
      <c r="D57" s="97">
        <v>5</v>
      </c>
      <c r="E57" s="55"/>
      <c r="F57" s="55"/>
      <c r="G57" s="55"/>
      <c r="H57" s="55"/>
      <c r="I57" s="55"/>
      <c r="J57" s="55"/>
      <c r="K57" s="42"/>
      <c r="L57" s="42"/>
      <c r="M57" s="42"/>
      <c r="N57" s="42"/>
      <c r="O57" s="42"/>
      <c r="P57" s="42"/>
      <c r="Q57" s="42"/>
      <c r="R57" s="236" t="b">
        <f t="shared" si="32"/>
        <v>0</v>
      </c>
      <c r="S57" s="236" t="b">
        <f t="shared" si="31"/>
        <v>0</v>
      </c>
      <c r="V57" s="237">
        <f t="shared" si="33"/>
        <v>6</v>
      </c>
      <c r="W57" s="237">
        <f t="shared" si="34"/>
        <v>7</v>
      </c>
    </row>
    <row r="58" spans="1:155" x14ac:dyDescent="0.25">
      <c r="B58" s="42" t="s">
        <v>203</v>
      </c>
      <c r="C58" s="42"/>
      <c r="D58" s="97">
        <v>6</v>
      </c>
      <c r="E58" s="55"/>
      <c r="F58" s="55"/>
      <c r="G58" s="55"/>
      <c r="H58" s="55"/>
      <c r="I58" s="55"/>
      <c r="J58" s="55"/>
      <c r="K58" s="42"/>
      <c r="L58" s="42"/>
      <c r="M58" s="42"/>
      <c r="N58" s="42"/>
      <c r="O58" s="42"/>
      <c r="P58" s="42"/>
      <c r="Q58" s="42"/>
      <c r="R58" s="236" t="b">
        <f t="shared" si="32"/>
        <v>0</v>
      </c>
      <c r="S58" s="236" t="b">
        <f t="shared" si="31"/>
        <v>0</v>
      </c>
      <c r="V58" s="237">
        <f t="shared" si="33"/>
        <v>6</v>
      </c>
      <c r="W58" s="237">
        <f t="shared" si="34"/>
        <v>7</v>
      </c>
    </row>
    <row r="59" spans="1:155" x14ac:dyDescent="0.25">
      <c r="B59" s="42" t="s">
        <v>47</v>
      </c>
      <c r="C59" s="42"/>
      <c r="D59" s="97">
        <v>7</v>
      </c>
      <c r="E59" s="55"/>
      <c r="F59" s="55"/>
      <c r="G59" s="55"/>
      <c r="H59" s="55"/>
      <c r="I59" s="55"/>
      <c r="J59" s="55"/>
      <c r="K59" s="42"/>
      <c r="L59" s="42"/>
      <c r="M59" s="42"/>
      <c r="N59" s="42"/>
      <c r="O59" s="42"/>
      <c r="P59" s="42"/>
      <c r="Q59" s="42"/>
      <c r="R59" s="236" t="b">
        <f t="shared" si="32"/>
        <v>0</v>
      </c>
      <c r="S59" s="236" t="b">
        <f t="shared" si="31"/>
        <v>0</v>
      </c>
      <c r="V59" s="237">
        <f t="shared" si="33"/>
        <v>6</v>
      </c>
      <c r="W59" s="237">
        <f t="shared" si="34"/>
        <v>7</v>
      </c>
    </row>
    <row r="60" spans="1:155" x14ac:dyDescent="0.25">
      <c r="B60" s="42" t="s">
        <v>102</v>
      </c>
      <c r="C60" s="42"/>
      <c r="D60" s="97">
        <v>8</v>
      </c>
      <c r="E60" s="55"/>
      <c r="F60" s="55"/>
      <c r="G60" s="55"/>
      <c r="H60" s="55"/>
      <c r="I60" s="55"/>
      <c r="J60" s="55"/>
      <c r="K60" s="42"/>
      <c r="L60" s="42"/>
      <c r="M60" s="42"/>
      <c r="N60" s="42"/>
      <c r="O60" s="42"/>
      <c r="P60" s="42"/>
      <c r="Q60" s="42"/>
      <c r="R60" s="236" t="b">
        <f t="shared" si="32"/>
        <v>0</v>
      </c>
      <c r="S60" s="236" t="b">
        <f t="shared" si="31"/>
        <v>0</v>
      </c>
      <c r="V60" s="237">
        <f t="shared" si="33"/>
        <v>6</v>
      </c>
      <c r="W60" s="237">
        <f t="shared" si="34"/>
        <v>7</v>
      </c>
    </row>
    <row r="61" spans="1:155" x14ac:dyDescent="0.25">
      <c r="A61" s="119"/>
      <c r="B61" s="42" t="s">
        <v>111</v>
      </c>
      <c r="C61" s="42"/>
      <c r="D61" s="97">
        <v>9</v>
      </c>
      <c r="E61" s="55"/>
      <c r="F61" s="55"/>
      <c r="G61" s="55"/>
      <c r="H61" s="55"/>
      <c r="I61" s="55"/>
      <c r="J61" s="55"/>
      <c r="K61" s="42"/>
      <c r="L61" s="42"/>
      <c r="M61" s="42"/>
      <c r="N61" s="42"/>
      <c r="O61" s="42"/>
      <c r="P61" s="42"/>
      <c r="Q61" s="42"/>
      <c r="R61" s="236" t="b">
        <f t="shared" si="32"/>
        <v>0</v>
      </c>
      <c r="S61" s="236" t="b">
        <f t="shared" si="31"/>
        <v>0</v>
      </c>
      <c r="V61" s="237">
        <f t="shared" si="33"/>
        <v>6</v>
      </c>
      <c r="W61" s="237">
        <f t="shared" si="34"/>
        <v>7</v>
      </c>
    </row>
    <row r="62" spans="1:155" x14ac:dyDescent="0.25">
      <c r="B62" s="42"/>
      <c r="C62" s="42"/>
      <c r="D62" s="97">
        <v>10</v>
      </c>
      <c r="E62" s="55"/>
      <c r="F62" s="55"/>
      <c r="G62" s="55"/>
      <c r="H62" s="55"/>
      <c r="I62" s="55"/>
      <c r="J62" s="55"/>
      <c r="K62" s="42"/>
      <c r="L62" s="42"/>
      <c r="M62" s="42"/>
      <c r="N62" s="42"/>
      <c r="O62" s="42"/>
      <c r="P62" s="42"/>
      <c r="Q62" s="42"/>
      <c r="R62" s="238"/>
      <c r="S62" s="238"/>
    </row>
    <row r="63" spans="1:155" x14ac:dyDescent="0.25">
      <c r="B63" s="42"/>
      <c r="C63" s="42"/>
      <c r="D63" s="97">
        <v>11</v>
      </c>
      <c r="E63" s="55"/>
      <c r="F63" s="55"/>
      <c r="G63" s="55"/>
      <c r="H63" s="55"/>
      <c r="I63" s="55"/>
      <c r="J63" s="55"/>
      <c r="K63" s="42"/>
      <c r="L63" s="42"/>
      <c r="M63" s="42"/>
      <c r="N63" s="42"/>
      <c r="O63" s="42"/>
      <c r="P63" s="42"/>
      <c r="Q63" s="42"/>
      <c r="R63" s="238"/>
      <c r="S63" s="238"/>
    </row>
    <row r="64" spans="1:155" x14ac:dyDescent="0.25">
      <c r="B64" s="42"/>
      <c r="C64" s="42"/>
      <c r="D64" s="97">
        <v>12</v>
      </c>
      <c r="E64" s="55"/>
      <c r="F64" s="55"/>
      <c r="G64" s="55"/>
      <c r="H64" s="55"/>
      <c r="I64" s="55"/>
      <c r="J64" s="55"/>
      <c r="K64" s="42"/>
      <c r="L64" s="42"/>
      <c r="M64" s="42"/>
      <c r="N64" s="42"/>
      <c r="O64" s="42"/>
      <c r="P64" s="42"/>
      <c r="Q64" s="42"/>
      <c r="R64" s="238"/>
      <c r="S64" s="238"/>
    </row>
    <row r="65" spans="1:155" x14ac:dyDescent="0.25">
      <c r="B65" s="37" t="s">
        <v>22</v>
      </c>
      <c r="C65" s="37"/>
      <c r="D65" s="74"/>
      <c r="E65" s="74">
        <f t="shared" ref="E65:H65" si="35">SUM(E53:E64)</f>
        <v>0</v>
      </c>
      <c r="F65" s="74">
        <f t="shared" si="35"/>
        <v>0</v>
      </c>
      <c r="G65" s="74">
        <f t="shared" si="35"/>
        <v>0</v>
      </c>
      <c r="H65" s="74">
        <f t="shared" si="35"/>
        <v>0</v>
      </c>
      <c r="I65" s="74">
        <f t="shared" ref="I65" si="36">SUM(I53:I64)</f>
        <v>0</v>
      </c>
      <c r="J65" s="74">
        <f t="shared" ref="J65:Q65" si="37">SUM(J53:J64)</f>
        <v>0</v>
      </c>
      <c r="K65" s="41">
        <f t="shared" ref="K65" si="38">SUM(K53:K64)</f>
        <v>0</v>
      </c>
      <c r="L65" s="41">
        <f t="shared" si="37"/>
        <v>0</v>
      </c>
      <c r="M65" s="41">
        <f t="shared" si="37"/>
        <v>0</v>
      </c>
      <c r="N65" s="41">
        <f t="shared" si="37"/>
        <v>0</v>
      </c>
      <c r="O65" s="41">
        <f t="shared" si="37"/>
        <v>0</v>
      </c>
      <c r="P65" s="41">
        <f t="shared" si="37"/>
        <v>0</v>
      </c>
      <c r="Q65" s="41">
        <f t="shared" si="37"/>
        <v>0</v>
      </c>
      <c r="R65" s="238"/>
      <c r="S65" s="238"/>
    </row>
    <row r="66" spans="1:155" s="2" customFormat="1" x14ac:dyDescent="0.25">
      <c r="B66" s="123" t="s">
        <v>112</v>
      </c>
      <c r="C66" s="46"/>
    </row>
    <row r="67" spans="1:155" s="2" customFormat="1" x14ac:dyDescent="0.25">
      <c r="B67" s="45" t="s">
        <v>23</v>
      </c>
      <c r="C67" s="45"/>
    </row>
    <row r="68" spans="1:155" x14ac:dyDescent="0.25">
      <c r="B68" s="46" t="s">
        <v>24</v>
      </c>
      <c r="C68" s="46"/>
      <c r="D68" s="2"/>
      <c r="E68" s="2"/>
      <c r="F68" s="2"/>
      <c r="G68" s="2"/>
      <c r="H68" s="2"/>
      <c r="I68" s="2"/>
      <c r="J68" s="2"/>
      <c r="K68" s="43" t="str">
        <f t="shared" ref="K68" si="39">IF(K65-K35=0,"Yes","No")</f>
        <v>Yes</v>
      </c>
      <c r="L68" s="43" t="str">
        <f t="shared" ref="L68:Q68" si="40">IF(L65-L35=0,"Yes","No")</f>
        <v>Yes</v>
      </c>
      <c r="M68" s="43" t="str">
        <f t="shared" si="40"/>
        <v>Yes</v>
      </c>
      <c r="N68" s="43" t="str">
        <f t="shared" si="40"/>
        <v>Yes</v>
      </c>
      <c r="O68" s="43" t="str">
        <f t="shared" si="40"/>
        <v>Yes</v>
      </c>
      <c r="P68" s="43" t="str">
        <f t="shared" si="40"/>
        <v>Yes</v>
      </c>
      <c r="Q68" s="43" t="str">
        <f t="shared" si="40"/>
        <v>Yes</v>
      </c>
    </row>
    <row r="69" spans="1:155" x14ac:dyDescent="0.25">
      <c r="B69" s="47" t="s">
        <v>107</v>
      </c>
      <c r="C69" s="47"/>
      <c r="D69" s="2"/>
      <c r="E69" s="2"/>
      <c r="F69" s="2"/>
      <c r="G69" s="2"/>
      <c r="H69" s="2"/>
      <c r="I69" s="2"/>
      <c r="J69" s="2"/>
      <c r="K69" s="44" t="s">
        <v>25</v>
      </c>
      <c r="L69" s="44" t="s">
        <v>25</v>
      </c>
      <c r="M69" s="44" t="s">
        <v>25</v>
      </c>
      <c r="N69" s="44" t="s">
        <v>25</v>
      </c>
      <c r="O69" s="44" t="s">
        <v>25</v>
      </c>
      <c r="P69" s="44" t="s">
        <v>25</v>
      </c>
      <c r="Q69" s="44" t="s">
        <v>25</v>
      </c>
    </row>
    <row r="70" spans="1:155" ht="36.75" x14ac:dyDescent="0.25">
      <c r="B70" s="117" t="s">
        <v>108</v>
      </c>
      <c r="C70" s="46"/>
      <c r="D70" s="2"/>
      <c r="E70" s="2"/>
      <c r="F70" s="2"/>
      <c r="G70" s="2"/>
      <c r="H70" s="2"/>
      <c r="I70" s="2"/>
      <c r="J70" s="2"/>
      <c r="K70" s="44" t="s">
        <v>25</v>
      </c>
      <c r="L70" s="44" t="s">
        <v>25</v>
      </c>
      <c r="M70" s="44" t="s">
        <v>25</v>
      </c>
      <c r="N70" s="44" t="s">
        <v>25</v>
      </c>
      <c r="O70" s="44" t="s">
        <v>25</v>
      </c>
      <c r="P70" s="44" t="s">
        <v>25</v>
      </c>
      <c r="Q70" s="44" t="s">
        <v>25</v>
      </c>
    </row>
    <row r="71" spans="1:155" x14ac:dyDescent="0.25">
      <c r="B71" s="2"/>
      <c r="C71" s="2"/>
      <c r="D71" s="2"/>
      <c r="E71" s="2"/>
      <c r="F71" s="2"/>
      <c r="G71" s="2"/>
      <c r="H71" s="2"/>
      <c r="I71" s="2"/>
      <c r="J71" s="2"/>
      <c r="K71" s="2"/>
      <c r="L71" s="2"/>
    </row>
    <row r="72" spans="1:155" s="1" customForma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row>
    <row r="73" spans="1:155" s="1" customFormat="1" ht="60" x14ac:dyDescent="0.25">
      <c r="A73" s="2"/>
      <c r="B73" s="152" t="s">
        <v>185</v>
      </c>
      <c r="C73" s="169"/>
      <c r="D73" s="170" t="s">
        <v>67</v>
      </c>
      <c r="E73" s="258"/>
      <c r="F73" s="258"/>
      <c r="G73" s="258"/>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row>
    <row r="74" spans="1:155" s="1" customFormat="1" x14ac:dyDescent="0.25">
      <c r="A74" s="2"/>
      <c r="B74" s="259" t="s">
        <v>183</v>
      </c>
      <c r="C74" s="157"/>
      <c r="D74" s="171"/>
      <c r="E74" s="160"/>
      <c r="F74" s="160"/>
      <c r="G74" s="160"/>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row>
    <row r="75" spans="1:155" s="1" customFormat="1" x14ac:dyDescent="0.25">
      <c r="A75" s="2"/>
      <c r="B75" s="259"/>
      <c r="C75" s="158"/>
      <c r="D75" s="172" t="s">
        <v>298</v>
      </c>
      <c r="E75" s="159"/>
      <c r="F75" s="159"/>
      <c r="G75" s="159"/>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row>
    <row r="76" spans="1:155" s="1" customFormat="1" x14ac:dyDescent="0.25">
      <c r="A76" s="2"/>
      <c r="B76" s="173" t="s">
        <v>1</v>
      </c>
      <c r="C76" s="168"/>
      <c r="D76" s="174"/>
      <c r="E76" s="161"/>
      <c r="F76" s="161"/>
      <c r="G76" s="161"/>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row>
    <row r="77" spans="1:155" s="1" customFormat="1" x14ac:dyDescent="0.25">
      <c r="A77" s="2"/>
      <c r="B77" s="175" t="s">
        <v>2</v>
      </c>
      <c r="C77" s="156"/>
      <c r="D77" s="176" t="s">
        <v>3</v>
      </c>
      <c r="E77" s="162"/>
      <c r="F77" s="162"/>
      <c r="G77" s="16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row>
    <row r="78" spans="1:155" s="1" customFormat="1" x14ac:dyDescent="0.25">
      <c r="A78" s="2"/>
      <c r="B78" s="173" t="s">
        <v>184</v>
      </c>
      <c r="C78" s="166"/>
      <c r="D78" s="177"/>
      <c r="E78" s="162"/>
      <c r="F78" s="162"/>
      <c r="G78" s="16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row>
    <row r="79" spans="1:155" s="1" customFormat="1" x14ac:dyDescent="0.25">
      <c r="A79" s="2"/>
      <c r="B79" s="178" t="s">
        <v>140</v>
      </c>
      <c r="C79" s="167"/>
      <c r="D79" s="174"/>
      <c r="E79" s="161"/>
      <c r="F79" s="161"/>
      <c r="G79" s="161"/>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row>
    <row r="80" spans="1:155" s="1" customFormat="1" x14ac:dyDescent="0.25">
      <c r="A80" s="2"/>
      <c r="B80" s="178" t="s">
        <v>4</v>
      </c>
      <c r="C80" s="167"/>
      <c r="D80" s="174"/>
      <c r="E80" s="161"/>
      <c r="F80" s="161"/>
      <c r="G80" s="161"/>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row>
    <row r="81" spans="1:155" s="1" customFormat="1" x14ac:dyDescent="0.25">
      <c r="A81" s="2"/>
      <c r="B81" s="173" t="s">
        <v>126</v>
      </c>
      <c r="C81" s="166"/>
      <c r="D81" s="174"/>
      <c r="E81" s="161"/>
      <c r="F81" s="161"/>
      <c r="G81" s="161"/>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row>
    <row r="82" spans="1:155" s="1" customFormat="1" x14ac:dyDescent="0.25">
      <c r="A82" s="2"/>
      <c r="B82" s="173" t="s">
        <v>128</v>
      </c>
      <c r="C82" s="166"/>
      <c r="D82" s="174"/>
      <c r="E82" s="161"/>
      <c r="F82" s="161"/>
      <c r="G82" s="161"/>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row>
    <row r="83" spans="1:155" s="1" customFormat="1" x14ac:dyDescent="0.25">
      <c r="A83" s="2"/>
      <c r="B83" s="173" t="s">
        <v>5</v>
      </c>
      <c r="C83" s="166"/>
      <c r="D83" s="174"/>
      <c r="E83" s="161"/>
      <c r="F83" s="161"/>
      <c r="G83" s="161"/>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row>
    <row r="84" spans="1:155" s="1" customFormat="1" x14ac:dyDescent="0.25">
      <c r="A84" s="2"/>
      <c r="B84" s="179"/>
      <c r="C84" s="20"/>
      <c r="D84" s="180"/>
      <c r="E84" s="163"/>
      <c r="F84" s="163"/>
      <c r="G84" s="163"/>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row>
    <row r="85" spans="1:155" s="1" customFormat="1" x14ac:dyDescent="0.25">
      <c r="A85" s="2"/>
      <c r="B85" s="175" t="s">
        <v>11</v>
      </c>
      <c r="C85" s="155"/>
      <c r="D85" s="181" t="s">
        <v>12</v>
      </c>
      <c r="E85" s="164"/>
      <c r="F85" s="164"/>
      <c r="G85" s="164"/>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row>
    <row r="86" spans="1:155" s="1" customFormat="1" x14ac:dyDescent="0.25">
      <c r="A86" s="2"/>
      <c r="B86" s="182" t="s">
        <v>13</v>
      </c>
      <c r="C86" s="183"/>
      <c r="D86" s="184"/>
      <c r="E86" s="165"/>
      <c r="F86" s="165"/>
      <c r="G86" s="165"/>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row>
    <row r="87" spans="1:155" s="1" customForma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row>
    <row r="88" spans="1:155" s="1" customForma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row>
    <row r="89" spans="1:155" s="1" customForma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row>
    <row r="90" spans="1:155" s="1" customForma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row>
    <row r="91" spans="1:155" s="1" customFormat="1" x14ac:dyDescent="0.25">
      <c r="A91" s="2"/>
      <c r="B91" s="251" t="s">
        <v>70</v>
      </c>
      <c r="C91" s="252"/>
      <c r="D91" s="253"/>
      <c r="E91" s="5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row>
    <row r="92" spans="1:155" s="1" customFormat="1" ht="15.75" x14ac:dyDescent="0.25">
      <c r="A92" s="2"/>
      <c r="B92" s="254"/>
      <c r="C92" s="255"/>
      <c r="D92" s="256"/>
      <c r="E92" s="94" t="s">
        <v>53</v>
      </c>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row>
    <row r="93" spans="1:155" s="1" customFormat="1" ht="31.5" x14ac:dyDescent="0.25">
      <c r="A93" s="2"/>
      <c r="B93" s="109" t="s">
        <v>69</v>
      </c>
      <c r="C93" s="84"/>
      <c r="D93" s="84"/>
      <c r="E93" s="149" t="s">
        <v>299</v>
      </c>
      <c r="F93" s="119"/>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row>
    <row r="94" spans="1:155" s="1" customFormat="1" x14ac:dyDescent="0.25">
      <c r="A94" s="2"/>
      <c r="B94" s="85" t="s">
        <v>21</v>
      </c>
      <c r="C94" s="86"/>
      <c r="D94" s="87" t="s">
        <v>26</v>
      </c>
      <c r="E94" s="54" t="s">
        <v>3</v>
      </c>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row>
    <row r="95" spans="1:155" s="1" customFormat="1" x14ac:dyDescent="0.25">
      <c r="A95" s="2"/>
      <c r="B95" s="88" t="s">
        <v>55</v>
      </c>
      <c r="C95" s="77"/>
      <c r="D95" s="89"/>
      <c r="E95" s="75"/>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row>
    <row r="96" spans="1:155" s="1" customFormat="1" x14ac:dyDescent="0.25">
      <c r="A96" s="2"/>
      <c r="B96" s="90" t="s">
        <v>48</v>
      </c>
      <c r="C96" s="89"/>
      <c r="D96" s="89" t="s">
        <v>60</v>
      </c>
      <c r="E96" s="76">
        <v>0</v>
      </c>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row>
    <row r="97" spans="1:155" s="1" customFormat="1" x14ac:dyDescent="0.25">
      <c r="A97" s="2"/>
      <c r="B97" s="90" t="s">
        <v>49</v>
      </c>
      <c r="C97" s="89"/>
      <c r="D97" s="89" t="s">
        <v>60</v>
      </c>
      <c r="E97" s="76">
        <v>0</v>
      </c>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row>
    <row r="98" spans="1:155" s="1" customFormat="1" x14ac:dyDescent="0.25">
      <c r="A98" s="2"/>
      <c r="B98" s="90" t="s">
        <v>50</v>
      </c>
      <c r="C98" s="89"/>
      <c r="D98" s="89" t="s">
        <v>60</v>
      </c>
      <c r="E98" s="76">
        <v>0</v>
      </c>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row>
    <row r="99" spans="1:155" s="1" customFormat="1" x14ac:dyDescent="0.25">
      <c r="A99" s="2"/>
      <c r="B99" s="90" t="s">
        <v>54</v>
      </c>
      <c r="C99" s="89"/>
      <c r="D99" s="89" t="s">
        <v>60</v>
      </c>
      <c r="E99" s="76">
        <v>0</v>
      </c>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row>
    <row r="100" spans="1:155" s="1" customFormat="1" x14ac:dyDescent="0.25">
      <c r="A100" s="2"/>
      <c r="B100" s="90" t="s">
        <v>51</v>
      </c>
      <c r="C100" s="89"/>
      <c r="D100" s="89" t="s">
        <v>60</v>
      </c>
      <c r="E100" s="76">
        <v>0</v>
      </c>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row>
    <row r="101" spans="1:155" s="1" customFormat="1" x14ac:dyDescent="0.25">
      <c r="A101" s="2"/>
      <c r="B101" s="90" t="s">
        <v>46</v>
      </c>
      <c r="C101" s="89"/>
      <c r="D101" s="89" t="s">
        <v>60</v>
      </c>
      <c r="E101" s="76">
        <v>0</v>
      </c>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row>
    <row r="102" spans="1:155" s="1" customFormat="1" x14ac:dyDescent="0.25">
      <c r="A102" s="2"/>
      <c r="B102" s="90" t="s">
        <v>47</v>
      </c>
      <c r="C102" s="89"/>
      <c r="D102" s="89" t="s">
        <v>60</v>
      </c>
      <c r="E102" s="76">
        <v>0</v>
      </c>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row>
    <row r="103" spans="1:155" s="1" customFormat="1" x14ac:dyDescent="0.25">
      <c r="A103" s="2"/>
      <c r="B103" s="90" t="s">
        <v>52</v>
      </c>
      <c r="C103" s="89"/>
      <c r="D103" s="89" t="s">
        <v>60</v>
      </c>
      <c r="E103" s="76">
        <v>0</v>
      </c>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row>
    <row r="104" spans="1:155" s="1" customFormat="1" x14ac:dyDescent="0.25">
      <c r="A104" s="2"/>
      <c r="B104" s="90" t="s">
        <v>111</v>
      </c>
      <c r="C104" s="89"/>
      <c r="D104" s="89" t="s">
        <v>60</v>
      </c>
      <c r="E104" s="76">
        <v>0</v>
      </c>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row>
    <row r="105" spans="1:155" s="1" customFormat="1" x14ac:dyDescent="0.25">
      <c r="A105" s="2"/>
      <c r="B105" s="90" t="s">
        <v>290</v>
      </c>
      <c r="C105" s="89"/>
      <c r="D105" s="89" t="s">
        <v>60</v>
      </c>
      <c r="E105" s="76">
        <v>0</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row>
    <row r="106" spans="1:155" s="1" customFormat="1" x14ac:dyDescent="0.25">
      <c r="A106" s="2"/>
      <c r="B106" s="90"/>
      <c r="C106" s="89"/>
      <c r="D106" s="89" t="s">
        <v>60</v>
      </c>
      <c r="E106" s="76">
        <v>0</v>
      </c>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row>
    <row r="107" spans="1:155" s="1" customFormat="1" x14ac:dyDescent="0.25">
      <c r="A107" s="2"/>
      <c r="B107" s="90"/>
      <c r="C107" s="89"/>
      <c r="D107" s="79" t="s">
        <v>60</v>
      </c>
      <c r="E107" s="76">
        <v>0</v>
      </c>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row>
    <row r="108" spans="1:155" s="1" customFormat="1" x14ac:dyDescent="0.25">
      <c r="A108" s="2"/>
      <c r="B108" s="88" t="s">
        <v>62</v>
      </c>
      <c r="C108" s="77"/>
      <c r="D108" s="79"/>
      <c r="E108" s="78"/>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row>
    <row r="109" spans="1:155" s="1" customFormat="1" x14ac:dyDescent="0.25">
      <c r="A109" s="2"/>
      <c r="B109" s="90" t="s">
        <v>56</v>
      </c>
      <c r="C109" s="89"/>
      <c r="D109" s="95">
        <v>13</v>
      </c>
      <c r="E109" s="76">
        <v>0</v>
      </c>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row>
    <row r="110" spans="1:155" s="1" customFormat="1" x14ac:dyDescent="0.25">
      <c r="A110" s="2"/>
      <c r="B110" s="90" t="s">
        <v>56</v>
      </c>
      <c r="C110" s="89"/>
      <c r="D110" s="95">
        <v>14</v>
      </c>
      <c r="E110" s="76">
        <v>0</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row>
    <row r="111" spans="1:155" s="1" customFormat="1" x14ac:dyDescent="0.25">
      <c r="A111" s="2"/>
      <c r="B111" s="90"/>
      <c r="C111" s="89"/>
      <c r="D111" s="95"/>
      <c r="E111" s="78"/>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row>
    <row r="112" spans="1:155" s="1" customFormat="1" x14ac:dyDescent="0.25">
      <c r="A112" s="2"/>
      <c r="B112" s="88"/>
      <c r="C112" s="77"/>
      <c r="D112" s="95"/>
      <c r="E112" s="78"/>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row>
    <row r="113" spans="1:155" s="1" customFormat="1" ht="48.75" customHeight="1" x14ac:dyDescent="0.25">
      <c r="A113" s="2"/>
      <c r="B113" s="110" t="s">
        <v>173</v>
      </c>
      <c r="C113" s="89"/>
      <c r="D113" s="105">
        <v>15</v>
      </c>
      <c r="E113" s="145">
        <v>0</v>
      </c>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row>
    <row r="114" spans="1:155" s="1" customFormat="1" x14ac:dyDescent="0.25">
      <c r="A114" s="2"/>
      <c r="B114" s="90" t="s">
        <v>57</v>
      </c>
      <c r="C114" s="89"/>
      <c r="D114" s="95">
        <v>16</v>
      </c>
      <c r="E114" s="76">
        <v>0</v>
      </c>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row>
    <row r="115" spans="1:155" s="1" customFormat="1" x14ac:dyDescent="0.25">
      <c r="A115" s="2"/>
      <c r="B115" s="90" t="s">
        <v>172</v>
      </c>
      <c r="C115" s="89"/>
      <c r="D115" s="95">
        <v>17</v>
      </c>
      <c r="E115" s="76">
        <v>0</v>
      </c>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row>
    <row r="116" spans="1:155" s="1" customFormat="1" x14ac:dyDescent="0.25">
      <c r="A116" s="2"/>
      <c r="B116" s="90" t="s">
        <v>142</v>
      </c>
      <c r="C116" s="89"/>
      <c r="D116" s="95">
        <v>18</v>
      </c>
      <c r="E116" s="76">
        <v>0</v>
      </c>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row>
    <row r="117" spans="1:155" s="1" customFormat="1" x14ac:dyDescent="0.25">
      <c r="A117" s="2"/>
      <c r="B117" s="90"/>
      <c r="C117" s="89"/>
      <c r="D117" s="95"/>
      <c r="E117" s="78"/>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row>
    <row r="118" spans="1:155" s="1" customFormat="1" x14ac:dyDescent="0.25">
      <c r="A118" s="2"/>
      <c r="B118" s="112" t="s">
        <v>268</v>
      </c>
      <c r="C118" s="77"/>
      <c r="D118" s="95"/>
      <c r="E118" s="78"/>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row>
    <row r="119" spans="1:155" s="1" customFormat="1" x14ac:dyDescent="0.25">
      <c r="A119" s="119"/>
      <c r="B119" s="98" t="s">
        <v>269</v>
      </c>
      <c r="C119" s="77"/>
      <c r="D119" s="95">
        <v>19</v>
      </c>
      <c r="E119" s="153">
        <f>'UFI for CY202627'!C53</f>
        <v>658.73126565980976</v>
      </c>
      <c r="F119" s="119"/>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row>
    <row r="120" spans="1:155" s="1" customFormat="1" x14ac:dyDescent="0.25">
      <c r="A120" s="2"/>
      <c r="B120" s="90" t="s">
        <v>289</v>
      </c>
      <c r="C120" s="89"/>
      <c r="D120" s="95">
        <v>20</v>
      </c>
      <c r="E120" s="153" t="e">
        <f>'UFI for CY202324'!C59+'UFI for CY202223'!C59+#REF!+'UFI for CY202425'!C59</f>
        <v>#REF!</v>
      </c>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row>
    <row r="121" spans="1:155" s="1" customFormat="1" x14ac:dyDescent="0.25">
      <c r="A121" s="2"/>
      <c r="B121" s="111" t="s">
        <v>226</v>
      </c>
      <c r="C121" s="89"/>
      <c r="D121" s="96"/>
      <c r="E121" s="78"/>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row>
    <row r="122" spans="1:155" s="1" customFormat="1" x14ac:dyDescent="0.25">
      <c r="A122" s="2"/>
      <c r="B122" s="90"/>
      <c r="C122" s="89"/>
      <c r="D122" s="95"/>
      <c r="E122" s="78"/>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row>
    <row r="123" spans="1:155" s="1" customFormat="1" ht="15.75" thickBot="1" x14ac:dyDescent="0.3">
      <c r="A123" s="2"/>
      <c r="B123" s="91" t="s">
        <v>58</v>
      </c>
      <c r="C123" s="92"/>
      <c r="D123" s="95"/>
      <c r="E123" s="80" t="e">
        <f>SUM(E96:E122)</f>
        <v>#REF!</v>
      </c>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row>
    <row r="124" spans="1:155" s="1" customFormat="1" ht="15.75" thickTop="1" x14ac:dyDescent="0.25">
      <c r="A124" s="2"/>
      <c r="B124" s="90"/>
      <c r="C124" s="89"/>
      <c r="D124" s="95"/>
      <c r="E124" s="81"/>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row>
    <row r="125" spans="1:155" s="1" customFormat="1" x14ac:dyDescent="0.25">
      <c r="A125" s="2"/>
      <c r="B125" s="98" t="s">
        <v>61</v>
      </c>
      <c r="C125" s="89"/>
      <c r="D125" s="95">
        <v>21</v>
      </c>
      <c r="E125" s="154">
        <v>0</v>
      </c>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row>
    <row r="126" spans="1:155" s="1" customFormat="1" x14ac:dyDescent="0.25">
      <c r="A126" s="2"/>
      <c r="B126" s="90"/>
      <c r="C126" s="89"/>
      <c r="D126" s="95"/>
      <c r="E126" s="81"/>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row>
    <row r="127" spans="1:155" x14ac:dyDescent="0.25">
      <c r="B127" s="93" t="s">
        <v>59</v>
      </c>
      <c r="C127" s="82"/>
      <c r="D127" s="83"/>
      <c r="E127" s="83" t="e">
        <f>E123/(E125/1000)</f>
        <v>#REF!</v>
      </c>
      <c r="F127" s="2"/>
      <c r="G127" s="2"/>
      <c r="H127" s="2"/>
      <c r="I127" s="2"/>
      <c r="J127" s="2"/>
      <c r="K127" s="2"/>
      <c r="L127" s="2"/>
    </row>
    <row r="128" spans="1:155" s="1" customFormat="1" ht="18.600000000000001" customHeight="1" x14ac:dyDescent="0.25">
      <c r="A128" s="2"/>
      <c r="B128" s="247"/>
      <c r="C128" s="248"/>
      <c r="D128" s="248"/>
      <c r="E128" s="248"/>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row>
    <row r="129" spans="2:155" x14ac:dyDescent="0.25">
      <c r="B129" s="2"/>
      <c r="C129" s="2"/>
      <c r="D129" s="2"/>
      <c r="E129" s="2"/>
      <c r="F129" s="2"/>
      <c r="G129" s="2"/>
      <c r="H129" s="2"/>
      <c r="I129" s="2"/>
      <c r="J129" s="2"/>
      <c r="K129" s="2"/>
      <c r="L129" s="2"/>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row>
    <row r="130" spans="2:155" x14ac:dyDescent="0.25">
      <c r="B130" s="2"/>
      <c r="C130" s="2"/>
      <c r="D130" s="2"/>
      <c r="E130" s="2"/>
      <c r="F130" s="2"/>
      <c r="G130" s="2"/>
      <c r="H130" s="2"/>
      <c r="I130" s="2"/>
      <c r="J130" s="2"/>
      <c r="K130" s="2"/>
      <c r="L130" s="2"/>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row>
    <row r="131" spans="2:155" x14ac:dyDescent="0.25">
      <c r="B131" s="2"/>
      <c r="C131" s="2"/>
      <c r="D131" s="2"/>
      <c r="E131" s="2"/>
      <c r="F131" s="2"/>
      <c r="G131" s="2"/>
      <c r="H131" s="2"/>
      <c r="I131" s="2"/>
      <c r="J131" s="2"/>
      <c r="K131" s="2"/>
      <c r="L131" s="2"/>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row>
    <row r="132" spans="2:155" x14ac:dyDescent="0.25">
      <c r="B132" s="2"/>
      <c r="C132" s="2"/>
      <c r="D132" s="2"/>
      <c r="E132" s="2"/>
      <c r="F132" s="2"/>
      <c r="G132" s="2"/>
      <c r="H132" s="2"/>
      <c r="I132" s="2"/>
      <c r="J132" s="2"/>
      <c r="K132" s="2"/>
      <c r="L132" s="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row>
    <row r="133" spans="2:155" x14ac:dyDescent="0.25">
      <c r="B133" s="2"/>
      <c r="C133" s="2"/>
      <c r="D133" s="2"/>
      <c r="E133" s="2"/>
      <c r="F133" s="2"/>
      <c r="G133" s="2"/>
      <c r="H133" s="2"/>
      <c r="I133" s="2"/>
      <c r="J133" s="2"/>
      <c r="K133" s="2"/>
      <c r="L133" s="2"/>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row>
    <row r="134" spans="2:155" x14ac:dyDescent="0.25">
      <c r="B134" s="2"/>
      <c r="C134" s="2"/>
      <c r="D134" s="2"/>
      <c r="E134" s="2"/>
      <c r="F134" s="2"/>
      <c r="G134" s="2"/>
      <c r="H134" s="2"/>
      <c r="I134" s="2"/>
      <c r="J134" s="2"/>
      <c r="K134" s="2"/>
      <c r="L134" s="2"/>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row>
    <row r="135" spans="2:155" x14ac:dyDescent="0.25">
      <c r="B135" s="2"/>
      <c r="C135" s="2"/>
      <c r="D135" s="2"/>
      <c r="E135" s="2"/>
      <c r="F135" s="2"/>
      <c r="G135" s="2"/>
      <c r="H135" s="2"/>
      <c r="I135" s="2"/>
      <c r="J135" s="2"/>
      <c r="K135" s="2"/>
      <c r="L135" s="2"/>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row>
    <row r="136" spans="2:155" x14ac:dyDescent="0.25">
      <c r="B136" s="2"/>
      <c r="C136" s="2"/>
      <c r="D136" s="2"/>
      <c r="E136" s="2"/>
      <c r="F136" s="2"/>
      <c r="G136" s="2"/>
      <c r="H136" s="2"/>
      <c r="I136" s="2"/>
      <c r="J136" s="2"/>
      <c r="K136" s="2"/>
      <c r="L136" s="2"/>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row>
    <row r="137" spans="2:155" x14ac:dyDescent="0.25">
      <c r="B137" s="2"/>
      <c r="C137" s="2"/>
      <c r="D137" s="2"/>
      <c r="E137" s="2"/>
      <c r="F137" s="2"/>
      <c r="G137" s="2"/>
      <c r="H137" s="2"/>
      <c r="I137" s="2"/>
      <c r="J137" s="2"/>
      <c r="K137" s="2"/>
      <c r="L137" s="2"/>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row>
    <row r="138" spans="2:155" x14ac:dyDescent="0.25">
      <c r="B138" s="2"/>
      <c r="C138" s="2"/>
      <c r="D138" s="2"/>
      <c r="E138" s="2"/>
      <c r="F138" s="2"/>
      <c r="G138" s="2"/>
      <c r="H138" s="2"/>
      <c r="I138" s="2"/>
      <c r="J138" s="2"/>
      <c r="K138" s="2"/>
      <c r="L138" s="2"/>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row>
    <row r="139" spans="2:155" x14ac:dyDescent="0.25">
      <c r="B139" s="2"/>
      <c r="C139" s="2"/>
      <c r="D139" s="2"/>
      <c r="E139" s="2"/>
      <c r="F139" s="2"/>
      <c r="G139" s="2"/>
      <c r="H139" s="2"/>
      <c r="I139" s="2"/>
      <c r="J139" s="2"/>
      <c r="K139" s="2"/>
      <c r="L139" s="2"/>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row>
    <row r="140" spans="2:155" x14ac:dyDescent="0.25">
      <c r="B140" s="2"/>
      <c r="C140" s="2"/>
      <c r="D140" s="2"/>
      <c r="E140" s="2"/>
      <c r="F140" s="2"/>
      <c r="G140" s="2"/>
      <c r="H140" s="2"/>
      <c r="I140" s="2"/>
      <c r="J140" s="2"/>
      <c r="K140" s="2"/>
      <c r="L140" s="2"/>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row>
    <row r="141" spans="2:155" x14ac:dyDescent="0.25">
      <c r="B141" s="2"/>
      <c r="C141" s="2"/>
      <c r="D141" s="2"/>
      <c r="E141" s="2"/>
      <c r="F141" s="2"/>
      <c r="G141" s="2"/>
      <c r="H141" s="2"/>
      <c r="I141" s="2"/>
      <c r="J141" s="2"/>
      <c r="K141" s="2"/>
      <c r="L141" s="2"/>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row>
    <row r="142" spans="2:155" x14ac:dyDescent="0.25">
      <c r="B142" s="2"/>
      <c r="C142" s="2"/>
      <c r="D142" s="2"/>
      <c r="E142" s="2"/>
      <c r="F142" s="2"/>
      <c r="G142" s="2"/>
      <c r="H142" s="2"/>
      <c r="I142" s="2"/>
      <c r="J142" s="2"/>
      <c r="K142" s="2"/>
      <c r="L142" s="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row>
    <row r="143" spans="2:155" x14ac:dyDescent="0.25">
      <c r="B143" s="2"/>
      <c r="C143" s="2"/>
      <c r="D143" s="2"/>
      <c r="E143" s="2"/>
      <c r="F143" s="2"/>
      <c r="G143" s="2"/>
      <c r="H143" s="2"/>
      <c r="I143" s="2"/>
      <c r="J143" s="2"/>
      <c r="K143" s="2"/>
      <c r="L143" s="2"/>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row>
    <row r="144" spans="2:155" x14ac:dyDescent="0.25">
      <c r="B144" s="2"/>
      <c r="C144" s="2"/>
      <c r="D144" s="2"/>
      <c r="E144" s="2"/>
      <c r="F144" s="2"/>
      <c r="G144" s="2"/>
      <c r="H144" s="2"/>
      <c r="I144" s="2"/>
      <c r="J144" s="2"/>
      <c r="K144" s="2"/>
      <c r="L144" s="2"/>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row>
    <row r="145" spans="2:155" x14ac:dyDescent="0.25">
      <c r="B145" s="2"/>
      <c r="C145" s="2"/>
      <c r="D145" s="2"/>
      <c r="E145" s="2"/>
      <c r="F145" s="2"/>
      <c r="G145" s="2"/>
      <c r="H145" s="2"/>
      <c r="I145" s="2"/>
      <c r="J145" s="2"/>
      <c r="K145" s="2"/>
      <c r="L145" s="2"/>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row>
    <row r="146" spans="2:155" x14ac:dyDescent="0.25">
      <c r="B146" s="2"/>
      <c r="C146" s="2"/>
      <c r="D146" s="2"/>
      <c r="E146" s="2"/>
      <c r="F146" s="2"/>
      <c r="G146" s="2"/>
      <c r="H146" s="2"/>
      <c r="I146" s="2"/>
      <c r="J146" s="2"/>
      <c r="K146" s="2"/>
      <c r="L146" s="2"/>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row>
    <row r="147" spans="2:155" x14ac:dyDescent="0.25">
      <c r="B147" s="2"/>
      <c r="C147" s="2"/>
      <c r="D147" s="2"/>
      <c r="E147" s="2"/>
      <c r="F147" s="2"/>
      <c r="G147" s="2"/>
      <c r="H147" s="2"/>
      <c r="I147" s="2"/>
      <c r="J147" s="2"/>
      <c r="K147" s="2"/>
      <c r="L147" s="2"/>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row>
    <row r="148" spans="2:155" x14ac:dyDescent="0.25">
      <c r="B148" s="2"/>
      <c r="C148" s="2"/>
      <c r="D148" s="2"/>
      <c r="E148" s="2"/>
      <c r="F148" s="2"/>
      <c r="G148" s="2"/>
      <c r="H148" s="2"/>
      <c r="I148" s="2"/>
      <c r="J148" s="2"/>
      <c r="K148" s="2"/>
      <c r="L148" s="2"/>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row>
    <row r="149" spans="2:155" x14ac:dyDescent="0.25">
      <c r="B149" s="2"/>
      <c r="C149" s="2"/>
      <c r="D149" s="2"/>
      <c r="E149" s="2"/>
      <c r="F149" s="2"/>
      <c r="G149" s="2"/>
      <c r="H149" s="2"/>
      <c r="I149" s="2"/>
      <c r="J149" s="2"/>
      <c r="K149" s="2"/>
      <c r="L149" s="2"/>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row>
    <row r="150" spans="2:155" x14ac:dyDescent="0.25">
      <c r="B150" s="2"/>
      <c r="C150" s="2"/>
      <c r="D150" s="2"/>
      <c r="E150" s="2"/>
      <c r="F150" s="2"/>
      <c r="G150" s="2"/>
      <c r="H150" s="2"/>
      <c r="I150" s="2"/>
      <c r="J150" s="2"/>
      <c r="K150" s="2"/>
      <c r="L150" s="2"/>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row>
    <row r="151" spans="2:155" x14ac:dyDescent="0.25">
      <c r="B151" s="2"/>
      <c r="C151" s="2"/>
      <c r="D151" s="2"/>
      <c r="E151" s="2"/>
      <c r="F151" s="2"/>
      <c r="G151" s="2"/>
      <c r="H151" s="2"/>
      <c r="I151" s="2"/>
      <c r="J151" s="2"/>
      <c r="K151" s="2"/>
      <c r="L151" s="2"/>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row>
    <row r="152" spans="2:155" x14ac:dyDescent="0.25">
      <c r="B152" s="2"/>
      <c r="C152" s="2"/>
      <c r="D152" s="2"/>
      <c r="E152" s="2"/>
      <c r="F152" s="2"/>
      <c r="G152" s="2"/>
      <c r="H152" s="2"/>
      <c r="I152" s="2"/>
      <c r="J152" s="2"/>
      <c r="K152" s="2"/>
      <c r="L152" s="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row>
    <row r="153" spans="2:155" x14ac:dyDescent="0.25">
      <c r="B153" s="2"/>
      <c r="C153" s="2"/>
      <c r="D153" s="2"/>
      <c r="E153" s="2"/>
      <c r="F153" s="2"/>
      <c r="G153" s="2"/>
      <c r="H153" s="2"/>
      <c r="I153" s="2"/>
      <c r="J153" s="2"/>
      <c r="K153" s="2"/>
      <c r="L153" s="2"/>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row>
    <row r="154" spans="2:155" x14ac:dyDescent="0.25">
      <c r="B154" s="2"/>
      <c r="C154" s="2"/>
      <c r="D154" s="2"/>
      <c r="E154" s="2"/>
      <c r="F154" s="2"/>
      <c r="G154" s="2"/>
      <c r="H154" s="2"/>
      <c r="I154" s="2"/>
      <c r="J154" s="2"/>
      <c r="K154" s="2"/>
      <c r="L154" s="2"/>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row>
    <row r="155" spans="2:155" x14ac:dyDescent="0.25">
      <c r="B155" s="2"/>
      <c r="C155" s="2"/>
      <c r="D155" s="2"/>
      <c r="E155" s="2"/>
      <c r="F155" s="2"/>
      <c r="G155" s="2"/>
      <c r="H155" s="2"/>
      <c r="I155" s="2"/>
      <c r="J155" s="2"/>
      <c r="K155" s="2"/>
      <c r="L155" s="2"/>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row>
    <row r="156" spans="2:155" x14ac:dyDescent="0.25">
      <c r="B156" s="2"/>
      <c r="C156" s="2"/>
      <c r="D156" s="2"/>
      <c r="E156" s="2"/>
      <c r="F156" s="2"/>
      <c r="G156" s="2"/>
      <c r="H156" s="2"/>
      <c r="I156" s="2"/>
      <c r="J156" s="2"/>
      <c r="K156" s="2"/>
      <c r="L156" s="2"/>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row>
    <row r="157" spans="2:155" x14ac:dyDescent="0.25">
      <c r="B157" s="2"/>
      <c r="C157" s="2"/>
      <c r="D157" s="2"/>
      <c r="E157" s="2"/>
      <c r="F157" s="2"/>
      <c r="G157" s="2"/>
      <c r="H157" s="2"/>
      <c r="I157" s="2"/>
      <c r="J157" s="2"/>
      <c r="K157" s="2"/>
      <c r="L157" s="2"/>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row>
    <row r="158" spans="2:155" x14ac:dyDescent="0.25">
      <c r="B158" s="2"/>
      <c r="C158" s="2"/>
      <c r="D158" s="2"/>
      <c r="E158" s="2"/>
      <c r="F158" s="2"/>
      <c r="G158" s="2"/>
      <c r="H158" s="2"/>
      <c r="I158" s="2"/>
      <c r="J158" s="2"/>
      <c r="K158" s="2"/>
      <c r="L158" s="2"/>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row>
    <row r="159" spans="2:155" x14ac:dyDescent="0.25">
      <c r="B159" s="2"/>
      <c r="C159" s="2"/>
      <c r="D159" s="2"/>
      <c r="E159" s="2"/>
      <c r="F159" s="2"/>
      <c r="G159" s="2"/>
      <c r="H159" s="2"/>
      <c r="I159" s="2"/>
      <c r="J159" s="2"/>
      <c r="K159" s="2"/>
      <c r="L159" s="2"/>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row>
    <row r="160" spans="2:155" x14ac:dyDescent="0.25">
      <c r="B160" s="2"/>
      <c r="C160" s="2"/>
      <c r="D160" s="2"/>
      <c r="E160" s="2"/>
      <c r="F160" s="2"/>
      <c r="G160" s="2"/>
      <c r="H160" s="2"/>
      <c r="I160" s="2"/>
      <c r="J160" s="2"/>
      <c r="K160" s="2"/>
      <c r="L160" s="2"/>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row>
    <row r="161" spans="2:155" x14ac:dyDescent="0.25">
      <c r="B161" s="2"/>
      <c r="C161" s="2"/>
      <c r="D161" s="2"/>
      <c r="E161" s="2"/>
      <c r="F161" s="2"/>
      <c r="G161" s="2"/>
      <c r="H161" s="2"/>
      <c r="I161" s="2"/>
      <c r="J161" s="2"/>
      <c r="K161" s="2"/>
      <c r="L161" s="2"/>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row>
    <row r="162" spans="2:155" x14ac:dyDescent="0.25">
      <c r="B162" s="2"/>
      <c r="C162" s="2"/>
      <c r="D162" s="2"/>
      <c r="E162" s="2"/>
      <c r="F162" s="2"/>
      <c r="G162" s="2"/>
      <c r="H162" s="2"/>
      <c r="I162" s="2"/>
      <c r="J162" s="2"/>
      <c r="K162" s="2"/>
      <c r="L162" s="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row>
    <row r="163" spans="2:155" x14ac:dyDescent="0.25">
      <c r="B163" s="2"/>
      <c r="C163" s="2"/>
      <c r="D163" s="2"/>
      <c r="E163" s="2"/>
      <c r="F163" s="2"/>
      <c r="G163" s="2"/>
      <c r="H163" s="2"/>
      <c r="I163" s="2"/>
      <c r="J163" s="2"/>
      <c r="K163" s="2"/>
      <c r="L163" s="2"/>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row>
    <row r="164" spans="2:155" x14ac:dyDescent="0.25">
      <c r="B164" s="2"/>
      <c r="C164" s="2"/>
      <c r="D164" s="2"/>
      <c r="E164" s="2"/>
      <c r="F164" s="2"/>
      <c r="G164" s="2"/>
      <c r="H164" s="2"/>
      <c r="I164" s="2"/>
      <c r="J164" s="2"/>
      <c r="K164" s="2"/>
      <c r="L164" s="2"/>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row>
    <row r="165" spans="2:155" x14ac:dyDescent="0.25">
      <c r="B165" s="2"/>
      <c r="C165" s="2"/>
      <c r="D165" s="2"/>
      <c r="E165" s="2"/>
      <c r="F165" s="2"/>
      <c r="G165" s="2"/>
      <c r="H165" s="2"/>
      <c r="I165" s="2"/>
      <c r="J165" s="2"/>
      <c r="K165" s="2"/>
      <c r="L165" s="2"/>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row>
    <row r="166" spans="2:155" x14ac:dyDescent="0.25">
      <c r="B166" s="2"/>
      <c r="C166" s="2"/>
      <c r="D166" s="2"/>
      <c r="E166" s="2"/>
      <c r="F166" s="2"/>
      <c r="G166" s="2"/>
      <c r="H166" s="2"/>
      <c r="I166" s="2"/>
      <c r="J166" s="2"/>
      <c r="K166" s="2"/>
      <c r="L166" s="2"/>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row>
    <row r="167" spans="2:155" x14ac:dyDescent="0.25">
      <c r="B167" s="2"/>
      <c r="C167" s="2"/>
      <c r="D167" s="2"/>
      <c r="E167" s="2"/>
      <c r="F167" s="2"/>
      <c r="G167" s="2"/>
      <c r="H167" s="2"/>
      <c r="I167" s="2"/>
      <c r="J167" s="2"/>
      <c r="K167" s="2"/>
      <c r="L167" s="2"/>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row>
    <row r="168" spans="2:155" x14ac:dyDescent="0.25">
      <c r="B168" s="2"/>
      <c r="C168" s="2"/>
      <c r="D168" s="2"/>
      <c r="E168" s="2"/>
      <c r="F168" s="2"/>
      <c r="G168" s="2"/>
      <c r="H168" s="2"/>
      <c r="I168" s="2"/>
      <c r="J168" s="2"/>
      <c r="K168" s="2"/>
      <c r="L168" s="2"/>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row>
    <row r="169" spans="2:155" x14ac:dyDescent="0.25">
      <c r="B169" s="2"/>
      <c r="C169" s="2"/>
      <c r="D169" s="2"/>
      <c r="E169" s="2"/>
      <c r="F169" s="2"/>
      <c r="G169" s="2"/>
      <c r="H169" s="2"/>
      <c r="I169" s="2"/>
      <c r="J169" s="2"/>
      <c r="K169" s="2"/>
      <c r="L169" s="2"/>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row>
    <row r="170" spans="2:155" x14ac:dyDescent="0.25">
      <c r="B170" s="2"/>
      <c r="C170" s="2"/>
      <c r="D170" s="2"/>
      <c r="E170" s="2"/>
      <c r="F170" s="2"/>
      <c r="G170" s="2"/>
      <c r="H170" s="2"/>
      <c r="I170" s="2"/>
      <c r="J170" s="2"/>
      <c r="K170" s="2"/>
      <c r="L170" s="2"/>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row>
    <row r="171" spans="2:155" x14ac:dyDescent="0.25">
      <c r="B171" s="2"/>
      <c r="C171" s="2"/>
      <c r="D171" s="2"/>
      <c r="E171" s="2"/>
      <c r="F171" s="2"/>
      <c r="G171" s="2"/>
      <c r="H171" s="2"/>
      <c r="I171" s="2"/>
      <c r="J171" s="2"/>
      <c r="K171" s="2"/>
      <c r="L171" s="2"/>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row>
    <row r="172" spans="2:155" x14ac:dyDescent="0.25">
      <c r="B172" s="2"/>
      <c r="C172" s="2"/>
      <c r="D172" s="2"/>
      <c r="E172" s="2"/>
      <c r="F172" s="2"/>
      <c r="G172" s="2"/>
      <c r="H172" s="2"/>
      <c r="I172" s="2"/>
      <c r="J172" s="2"/>
      <c r="K172" s="2"/>
      <c r="L172" s="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row>
    <row r="173" spans="2:155" x14ac:dyDescent="0.25">
      <c r="B173" s="2"/>
      <c r="C173" s="2"/>
      <c r="D173" s="2"/>
      <c r="E173" s="2"/>
      <c r="F173" s="2"/>
      <c r="G173" s="2"/>
      <c r="H173" s="2"/>
      <c r="I173" s="2"/>
      <c r="J173" s="2"/>
      <c r="K173" s="2"/>
      <c r="L173" s="2"/>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row>
    <row r="174" spans="2:155" x14ac:dyDescent="0.25">
      <c r="B174" s="2"/>
      <c r="C174" s="2"/>
      <c r="D174" s="2"/>
      <c r="E174" s="2"/>
      <c r="F174" s="2"/>
      <c r="G174" s="2"/>
      <c r="H174" s="2"/>
      <c r="I174" s="2"/>
      <c r="J174" s="2"/>
      <c r="K174" s="2"/>
      <c r="L174" s="2"/>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row>
    <row r="175" spans="2:155" x14ac:dyDescent="0.25">
      <c r="B175" s="2"/>
      <c r="C175" s="2"/>
      <c r="D175" s="2"/>
      <c r="E175" s="2"/>
      <c r="F175" s="2"/>
      <c r="G175" s="2"/>
      <c r="H175" s="2"/>
      <c r="I175" s="2"/>
      <c r="J175" s="2"/>
      <c r="K175" s="2"/>
      <c r="L175" s="2"/>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row>
    <row r="176" spans="2:155" x14ac:dyDescent="0.25">
      <c r="B176" s="2"/>
      <c r="C176" s="2"/>
      <c r="D176" s="2"/>
      <c r="E176" s="2"/>
      <c r="F176" s="2"/>
      <c r="G176" s="2"/>
      <c r="H176" s="2"/>
      <c r="I176" s="2"/>
      <c r="J176" s="2"/>
      <c r="K176" s="2"/>
      <c r="L176" s="2"/>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row>
    <row r="177" spans="2:155" x14ac:dyDescent="0.25">
      <c r="B177" s="2"/>
      <c r="C177" s="2"/>
      <c r="D177" s="2"/>
      <c r="E177" s="2"/>
      <c r="F177" s="2"/>
      <c r="G177" s="2"/>
      <c r="H177" s="2"/>
      <c r="I177" s="2"/>
      <c r="J177" s="2"/>
      <c r="K177" s="2"/>
      <c r="L177" s="2"/>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row>
    <row r="178" spans="2:155" x14ac:dyDescent="0.25">
      <c r="B178" s="2"/>
      <c r="C178" s="2"/>
      <c r="D178" s="2"/>
      <c r="E178" s="2"/>
      <c r="F178" s="2"/>
      <c r="G178" s="2"/>
      <c r="H178" s="2"/>
      <c r="I178" s="2"/>
      <c r="J178" s="2"/>
      <c r="K178" s="2"/>
      <c r="L178" s="2"/>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row>
    <row r="179" spans="2:155" x14ac:dyDescent="0.25">
      <c r="B179" s="2"/>
      <c r="C179" s="2"/>
      <c r="D179" s="2"/>
      <c r="E179" s="2"/>
      <c r="F179" s="2"/>
      <c r="G179" s="2"/>
      <c r="H179" s="2"/>
      <c r="I179" s="2"/>
      <c r="J179" s="2"/>
      <c r="K179" s="2"/>
      <c r="L179" s="2"/>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row>
    <row r="180" spans="2:155" x14ac:dyDescent="0.25">
      <c r="B180" s="2"/>
      <c r="C180" s="2"/>
      <c r="D180" s="2"/>
      <c r="E180" s="2"/>
      <c r="F180" s="2"/>
      <c r="G180" s="2"/>
      <c r="H180" s="2"/>
      <c r="I180" s="2"/>
      <c r="J180" s="2"/>
      <c r="K180" s="2"/>
      <c r="L180" s="2"/>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row>
    <row r="181" spans="2:155" x14ac:dyDescent="0.25">
      <c r="B181" s="2"/>
      <c r="C181" s="2"/>
      <c r="D181" s="2"/>
      <c r="E181" s="2"/>
      <c r="F181" s="2"/>
      <c r="G181" s="2"/>
      <c r="H181" s="2"/>
      <c r="I181" s="2"/>
      <c r="J181" s="2"/>
      <c r="K181" s="2"/>
      <c r="L181" s="2"/>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row>
    <row r="182" spans="2:155" x14ac:dyDescent="0.25">
      <c r="B182" s="2"/>
      <c r="C182" s="2"/>
      <c r="D182" s="2"/>
      <c r="E182" s="2"/>
      <c r="F182" s="2"/>
      <c r="G182" s="2"/>
      <c r="H182" s="2"/>
      <c r="I182" s="2"/>
      <c r="J182" s="2"/>
      <c r="K182" s="2"/>
      <c r="L182" s="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row>
    <row r="183" spans="2:155" x14ac:dyDescent="0.25">
      <c r="B183" s="2"/>
      <c r="C183" s="2"/>
      <c r="D183" s="2"/>
      <c r="E183" s="2"/>
      <c r="F183" s="2"/>
      <c r="G183" s="2"/>
      <c r="H183" s="2"/>
      <c r="I183" s="2"/>
      <c r="J183" s="2"/>
      <c r="K183" s="2"/>
      <c r="L183" s="2"/>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row>
    <row r="184" spans="2:155" x14ac:dyDescent="0.25">
      <c r="B184" s="2"/>
      <c r="C184" s="2"/>
      <c r="D184" s="2"/>
      <c r="E184" s="2"/>
      <c r="F184" s="2"/>
      <c r="G184" s="2"/>
      <c r="H184" s="2"/>
      <c r="I184" s="2"/>
      <c r="J184" s="2"/>
      <c r="K184" s="2"/>
      <c r="L184" s="2"/>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row>
    <row r="185" spans="2:155" x14ac:dyDescent="0.25">
      <c r="B185" s="2"/>
      <c r="C185" s="2"/>
      <c r="D185" s="2"/>
      <c r="E185" s="2"/>
      <c r="F185" s="2"/>
      <c r="G185" s="2"/>
      <c r="H185" s="2"/>
      <c r="I185" s="2"/>
      <c r="J185" s="2"/>
      <c r="K185" s="2"/>
      <c r="L185" s="2"/>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row>
    <row r="186" spans="2:155" x14ac:dyDescent="0.25">
      <c r="B186" s="2"/>
      <c r="C186" s="2"/>
      <c r="D186" s="2"/>
      <c r="E186" s="2"/>
      <c r="F186" s="2"/>
      <c r="G186" s="2"/>
      <c r="H186" s="2"/>
      <c r="I186" s="2"/>
      <c r="J186" s="2"/>
      <c r="K186" s="2"/>
      <c r="L186" s="2"/>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row>
    <row r="187" spans="2:155" x14ac:dyDescent="0.25">
      <c r="B187" s="2"/>
      <c r="C187" s="2"/>
      <c r="D187" s="2"/>
      <c r="E187" s="2"/>
      <c r="F187" s="2"/>
      <c r="G187" s="2"/>
      <c r="H187" s="2"/>
      <c r="I187" s="2"/>
      <c r="J187" s="2"/>
      <c r="K187" s="2"/>
      <c r="L187" s="2"/>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row>
    <row r="188" spans="2:155" x14ac:dyDescent="0.25">
      <c r="B188" s="2"/>
      <c r="C188" s="2"/>
      <c r="D188" s="2"/>
      <c r="E188" s="2"/>
      <c r="F188" s="2"/>
      <c r="G188" s="2"/>
      <c r="H188" s="2"/>
      <c r="I188" s="2"/>
      <c r="J188" s="2"/>
      <c r="K188" s="2"/>
      <c r="L188" s="2"/>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row>
    <row r="189" spans="2:155" x14ac:dyDescent="0.25">
      <c r="B189" s="2"/>
      <c r="C189" s="2"/>
      <c r="D189" s="2"/>
      <c r="E189" s="2"/>
      <c r="F189" s="2"/>
      <c r="G189" s="2"/>
      <c r="H189" s="2"/>
      <c r="I189" s="2"/>
      <c r="J189" s="2"/>
      <c r="K189" s="2"/>
      <c r="L189" s="2"/>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row>
    <row r="190" spans="2:155" x14ac:dyDescent="0.25">
      <c r="B190" s="2"/>
      <c r="C190" s="2"/>
      <c r="D190" s="2"/>
      <c r="E190" s="2"/>
      <c r="F190" s="2"/>
      <c r="G190" s="2"/>
      <c r="H190" s="2"/>
      <c r="I190" s="2"/>
      <c r="J190" s="2"/>
      <c r="K190" s="2"/>
      <c r="L190" s="2"/>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row>
    <row r="191" spans="2:155" x14ac:dyDescent="0.25">
      <c r="B191" s="2"/>
      <c r="C191" s="2"/>
      <c r="D191" s="2"/>
      <c r="E191" s="2"/>
      <c r="F191" s="2"/>
      <c r="G191" s="2"/>
      <c r="H191" s="2"/>
      <c r="I191" s="2"/>
      <c r="J191" s="2"/>
      <c r="K191" s="2"/>
      <c r="L191" s="2"/>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row>
    <row r="192" spans="2:155" x14ac:dyDescent="0.25">
      <c r="B192" s="2"/>
      <c r="C192" s="2"/>
      <c r="D192" s="2"/>
      <c r="E192" s="2"/>
      <c r="F192" s="2"/>
      <c r="G192" s="2"/>
      <c r="H192" s="2"/>
      <c r="I192" s="2"/>
      <c r="J192" s="2"/>
      <c r="K192" s="2"/>
      <c r="L192" s="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row>
    <row r="193" spans="2:155" x14ac:dyDescent="0.25">
      <c r="B193" s="2"/>
      <c r="C193" s="2"/>
      <c r="D193" s="2"/>
      <c r="E193" s="2"/>
      <c r="F193" s="2"/>
      <c r="G193" s="2"/>
      <c r="H193" s="2"/>
      <c r="I193" s="2"/>
      <c r="J193" s="2"/>
      <c r="K193" s="2"/>
      <c r="L193" s="2"/>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row>
    <row r="194" spans="2:155" x14ac:dyDescent="0.25">
      <c r="B194" s="2"/>
      <c r="C194" s="2"/>
      <c r="D194" s="2"/>
      <c r="E194" s="2"/>
      <c r="F194" s="2"/>
      <c r="G194" s="2"/>
      <c r="H194" s="2"/>
      <c r="I194" s="2"/>
      <c r="J194" s="2"/>
      <c r="K194" s="2"/>
      <c r="L194" s="2"/>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row>
    <row r="195" spans="2:155" x14ac:dyDescent="0.25">
      <c r="B195" s="2"/>
      <c r="C195" s="2"/>
      <c r="D195" s="2"/>
      <c r="E195" s="2"/>
      <c r="F195" s="2"/>
      <c r="G195" s="2"/>
      <c r="H195" s="2"/>
      <c r="I195" s="2"/>
      <c r="J195" s="2"/>
      <c r="K195" s="2"/>
      <c r="L195" s="2"/>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row>
    <row r="196" spans="2:155" x14ac:dyDescent="0.25">
      <c r="B196" s="2"/>
      <c r="C196" s="2"/>
      <c r="D196" s="2"/>
      <c r="E196" s="2"/>
      <c r="F196" s="2"/>
      <c r="G196" s="2"/>
      <c r="H196" s="2"/>
      <c r="I196" s="2"/>
      <c r="J196" s="2"/>
      <c r="K196" s="2"/>
      <c r="L196" s="2"/>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row>
    <row r="197" spans="2:155" x14ac:dyDescent="0.25">
      <c r="B197" s="2"/>
      <c r="C197" s="2"/>
      <c r="D197" s="2"/>
      <c r="E197" s="2"/>
      <c r="F197" s="2"/>
      <c r="G197" s="2"/>
      <c r="H197" s="2"/>
      <c r="I197" s="2"/>
      <c r="J197" s="2"/>
      <c r="K197" s="2"/>
      <c r="L197" s="2"/>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row>
    <row r="198" spans="2:155" x14ac:dyDescent="0.25">
      <c r="B198" s="2"/>
      <c r="C198" s="2"/>
      <c r="D198" s="2"/>
      <c r="E198" s="2"/>
      <c r="F198" s="2"/>
      <c r="G198" s="2"/>
      <c r="H198" s="2"/>
      <c r="I198" s="2"/>
      <c r="J198" s="2"/>
      <c r="K198" s="2"/>
      <c r="L198" s="2"/>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row>
    <row r="199" spans="2:155" x14ac:dyDescent="0.25">
      <c r="B199" s="2"/>
      <c r="C199" s="2"/>
      <c r="D199" s="2"/>
      <c r="E199" s="2"/>
      <c r="F199" s="2"/>
      <c r="G199" s="2"/>
      <c r="H199" s="2"/>
      <c r="I199" s="2"/>
      <c r="J199" s="2"/>
      <c r="K199" s="2"/>
      <c r="L199" s="2"/>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row>
    <row r="200" spans="2:155" x14ac:dyDescent="0.25">
      <c r="B200" s="2"/>
      <c r="C200" s="2"/>
      <c r="D200" s="2"/>
      <c r="E200" s="2"/>
      <c r="F200" s="2"/>
      <c r="G200" s="2"/>
      <c r="H200" s="2"/>
      <c r="I200" s="2"/>
      <c r="J200" s="2"/>
      <c r="K200" s="2"/>
      <c r="L200" s="2"/>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row>
    <row r="201" spans="2:155" x14ac:dyDescent="0.25">
      <c r="B201" s="2"/>
      <c r="C201" s="2"/>
      <c r="D201" s="2"/>
      <c r="E201" s="2"/>
      <c r="F201" s="2"/>
      <c r="G201" s="2"/>
      <c r="H201" s="2"/>
      <c r="I201" s="2"/>
      <c r="J201" s="2"/>
      <c r="K201" s="2"/>
      <c r="L201" s="2"/>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row>
    <row r="202" spans="2:155" x14ac:dyDescent="0.25">
      <c r="B202" s="2"/>
      <c r="C202" s="2"/>
      <c r="D202" s="2"/>
      <c r="E202" s="2"/>
      <c r="F202" s="2"/>
      <c r="G202" s="2"/>
      <c r="H202" s="2"/>
      <c r="I202" s="2"/>
      <c r="J202" s="2"/>
      <c r="K202" s="2"/>
      <c r="L202" s="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row>
    <row r="203" spans="2:155" x14ac:dyDescent="0.25">
      <c r="B203" s="2"/>
      <c r="C203" s="2"/>
      <c r="D203" s="2"/>
      <c r="E203" s="2"/>
      <c r="F203" s="2"/>
      <c r="G203" s="2"/>
      <c r="H203" s="2"/>
      <c r="I203" s="2"/>
      <c r="J203" s="2"/>
      <c r="K203" s="2"/>
      <c r="L203" s="2"/>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row>
    <row r="204" spans="2:155" x14ac:dyDescent="0.25">
      <c r="B204" s="2"/>
      <c r="C204" s="2"/>
      <c r="D204" s="2"/>
      <c r="E204" s="2"/>
      <c r="F204" s="2"/>
      <c r="G204" s="2"/>
      <c r="H204" s="2"/>
      <c r="I204" s="2"/>
      <c r="J204" s="2"/>
      <c r="K204" s="2"/>
      <c r="L204" s="2"/>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row>
    <row r="205" spans="2:155" x14ac:dyDescent="0.25">
      <c r="B205" s="2"/>
      <c r="C205" s="2"/>
      <c r="D205" s="2"/>
      <c r="E205" s="2"/>
      <c r="F205" s="2"/>
      <c r="G205" s="2"/>
      <c r="H205" s="2"/>
      <c r="I205" s="2"/>
      <c r="J205" s="2"/>
      <c r="K205" s="2"/>
      <c r="L205" s="2"/>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row>
    <row r="206" spans="2:155" x14ac:dyDescent="0.25">
      <c r="B206" s="2"/>
      <c r="C206" s="2"/>
      <c r="D206" s="2"/>
      <c r="E206" s="2"/>
      <c r="F206" s="2"/>
      <c r="G206" s="2"/>
      <c r="H206" s="2"/>
      <c r="I206" s="2"/>
      <c r="J206" s="2"/>
      <c r="K206" s="2"/>
      <c r="L206" s="2"/>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row>
    <row r="207" spans="2:155" x14ac:dyDescent="0.25">
      <c r="B207" s="2"/>
      <c r="C207" s="2"/>
      <c r="D207" s="2"/>
      <c r="E207" s="2"/>
      <c r="F207" s="2"/>
      <c r="G207" s="2"/>
      <c r="H207" s="2"/>
      <c r="I207" s="2"/>
      <c r="J207" s="2"/>
      <c r="K207" s="2"/>
      <c r="L207" s="2"/>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row>
    <row r="208" spans="2:155" x14ac:dyDescent="0.25">
      <c r="B208" s="2"/>
      <c r="C208" s="2"/>
      <c r="D208" s="2"/>
      <c r="E208" s="2"/>
      <c r="F208" s="2"/>
      <c r="G208" s="2"/>
      <c r="H208" s="2"/>
      <c r="I208" s="2"/>
      <c r="J208" s="2"/>
      <c r="K208" s="2"/>
      <c r="L208" s="2"/>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row>
    <row r="209" spans="2:155" x14ac:dyDescent="0.25">
      <c r="B209" s="2"/>
      <c r="C209" s="2"/>
      <c r="D209" s="2"/>
      <c r="E209" s="2"/>
      <c r="F209" s="2"/>
      <c r="G209" s="2"/>
      <c r="H209" s="2"/>
      <c r="I209" s="2"/>
      <c r="J209" s="2"/>
      <c r="K209" s="2"/>
      <c r="L209" s="2"/>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row>
    <row r="210" spans="2:155" x14ac:dyDescent="0.25">
      <c r="B210" s="2"/>
      <c r="C210" s="2"/>
      <c r="D210" s="2"/>
      <c r="E210" s="2"/>
      <c r="F210" s="2"/>
      <c r="G210" s="2"/>
      <c r="H210" s="2"/>
      <c r="I210" s="2"/>
      <c r="J210" s="2"/>
      <c r="K210" s="2"/>
      <c r="L210" s="2"/>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row>
    <row r="211" spans="2:155" x14ac:dyDescent="0.25">
      <c r="B211" s="2"/>
      <c r="C211" s="2"/>
      <c r="D211" s="2"/>
      <c r="E211" s="2"/>
      <c r="F211" s="2"/>
      <c r="G211" s="2"/>
      <c r="H211" s="2"/>
      <c r="I211" s="2"/>
      <c r="J211" s="2"/>
      <c r="K211" s="2"/>
      <c r="L211" s="2"/>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row>
    <row r="212" spans="2:155" x14ac:dyDescent="0.25">
      <c r="B212" s="2"/>
      <c r="C212" s="2"/>
      <c r="D212" s="2"/>
      <c r="E212" s="2"/>
      <c r="F212" s="2"/>
      <c r="G212" s="2"/>
      <c r="H212" s="2"/>
      <c r="I212" s="2"/>
      <c r="J212" s="2"/>
      <c r="K212" s="2"/>
      <c r="L212" s="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row>
    <row r="213" spans="2:155" x14ac:dyDescent="0.25">
      <c r="B213" s="2"/>
      <c r="C213" s="2"/>
      <c r="D213" s="2"/>
      <c r="E213" s="2"/>
      <c r="F213" s="2"/>
      <c r="G213" s="2"/>
      <c r="H213" s="2"/>
      <c r="I213" s="2"/>
      <c r="J213" s="2"/>
      <c r="K213" s="2"/>
      <c r="L213" s="2"/>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row>
    <row r="214" spans="2:155" x14ac:dyDescent="0.25">
      <c r="B214" s="2"/>
      <c r="C214" s="2"/>
      <c r="D214" s="2"/>
      <c r="E214" s="2"/>
      <c r="F214" s="2"/>
      <c r="G214" s="2"/>
      <c r="H214" s="2"/>
      <c r="I214" s="2"/>
      <c r="J214" s="2"/>
      <c r="K214" s="2"/>
      <c r="L214" s="2"/>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row>
    <row r="215" spans="2:155" x14ac:dyDescent="0.25">
      <c r="B215" s="2"/>
      <c r="C215" s="2"/>
      <c r="D215" s="2"/>
      <c r="E215" s="2"/>
      <c r="F215" s="2"/>
      <c r="G215" s="2"/>
      <c r="H215" s="2"/>
      <c r="I215" s="2"/>
      <c r="J215" s="2"/>
      <c r="K215" s="2"/>
      <c r="L215" s="2"/>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row>
    <row r="216" spans="2:155" x14ac:dyDescent="0.25">
      <c r="B216" s="2"/>
      <c r="C216" s="2"/>
      <c r="D216" s="2"/>
      <c r="E216" s="2"/>
      <c r="F216" s="2"/>
      <c r="G216" s="2"/>
      <c r="H216" s="2"/>
      <c r="I216" s="2"/>
      <c r="J216" s="2"/>
      <c r="K216" s="2"/>
      <c r="L216" s="2"/>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row>
    <row r="217" spans="2:155" x14ac:dyDescent="0.25">
      <c r="B217" s="2"/>
      <c r="C217" s="2"/>
      <c r="D217" s="2"/>
      <c r="E217" s="2"/>
      <c r="F217" s="2"/>
      <c r="G217" s="2"/>
      <c r="H217" s="2"/>
      <c r="I217" s="2"/>
      <c r="J217" s="2"/>
      <c r="K217" s="2"/>
      <c r="L217" s="2"/>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row>
    <row r="218" spans="2:155" x14ac:dyDescent="0.25">
      <c r="B218" s="2"/>
      <c r="C218" s="2"/>
      <c r="D218" s="2"/>
      <c r="E218" s="2"/>
      <c r="F218" s="2"/>
      <c r="G218" s="2"/>
      <c r="H218" s="2"/>
      <c r="I218" s="2"/>
      <c r="J218" s="2"/>
      <c r="K218" s="2"/>
      <c r="L218" s="2"/>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row>
    <row r="219" spans="2:155" x14ac:dyDescent="0.25">
      <c r="B219" s="2"/>
      <c r="C219" s="2"/>
      <c r="D219" s="2"/>
      <c r="E219" s="2"/>
      <c r="F219" s="2"/>
      <c r="G219" s="2"/>
      <c r="H219" s="2"/>
      <c r="I219" s="2"/>
      <c r="J219" s="2"/>
      <c r="K219" s="2"/>
      <c r="L219" s="2"/>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row>
    <row r="220" spans="2:155" x14ac:dyDescent="0.25">
      <c r="B220" s="2"/>
      <c r="C220" s="2"/>
      <c r="D220" s="2"/>
      <c r="E220" s="2"/>
      <c r="F220" s="2"/>
      <c r="G220" s="2"/>
      <c r="H220" s="2"/>
      <c r="I220" s="2"/>
      <c r="J220" s="2"/>
      <c r="K220" s="2"/>
      <c r="L220" s="2"/>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row>
    <row r="221" spans="2:155" x14ac:dyDescent="0.25">
      <c r="B221" s="2"/>
      <c r="C221" s="2"/>
      <c r="D221" s="2"/>
      <c r="E221" s="2"/>
      <c r="F221" s="2"/>
      <c r="G221" s="2"/>
      <c r="H221" s="2"/>
      <c r="I221" s="2"/>
      <c r="J221" s="2"/>
      <c r="K221" s="2"/>
      <c r="L221" s="2"/>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row>
    <row r="222" spans="2:155" x14ac:dyDescent="0.25">
      <c r="B222" s="2"/>
      <c r="C222" s="2"/>
      <c r="D222" s="2"/>
      <c r="E222" s="2"/>
      <c r="F222" s="2"/>
      <c r="G222" s="2"/>
      <c r="H222" s="2"/>
      <c r="I222" s="2"/>
      <c r="J222" s="2"/>
      <c r="K222" s="2"/>
      <c r="L222" s="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row>
    <row r="223" spans="2:155" x14ac:dyDescent="0.25">
      <c r="B223" s="2"/>
      <c r="C223" s="2"/>
      <c r="D223" s="2"/>
      <c r="E223" s="2"/>
      <c r="F223" s="2"/>
      <c r="G223" s="2"/>
      <c r="H223" s="2"/>
      <c r="I223" s="2"/>
      <c r="J223" s="2"/>
      <c r="K223" s="2"/>
      <c r="L223" s="2"/>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row>
    <row r="224" spans="2:155" x14ac:dyDescent="0.25">
      <c r="B224" s="2"/>
      <c r="C224" s="2"/>
      <c r="D224" s="2"/>
      <c r="E224" s="2"/>
      <c r="F224" s="2"/>
      <c r="G224" s="2"/>
      <c r="H224" s="2"/>
      <c r="I224" s="2"/>
      <c r="J224" s="2"/>
      <c r="K224" s="2"/>
      <c r="L224" s="2"/>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row>
    <row r="225" spans="2:155" x14ac:dyDescent="0.25">
      <c r="B225" s="2"/>
      <c r="C225" s="2"/>
      <c r="D225" s="2"/>
      <c r="E225" s="2"/>
      <c r="F225" s="2"/>
      <c r="G225" s="2"/>
      <c r="H225" s="2"/>
      <c r="I225" s="2"/>
      <c r="J225" s="2"/>
      <c r="K225" s="2"/>
      <c r="L225" s="2"/>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row>
    <row r="226" spans="2:155" x14ac:dyDescent="0.25">
      <c r="B226" s="2"/>
      <c r="C226" s="2"/>
      <c r="D226" s="2"/>
      <c r="E226" s="2"/>
      <c r="F226" s="2"/>
      <c r="G226" s="2"/>
      <c r="H226" s="2"/>
      <c r="I226" s="2"/>
      <c r="J226" s="2"/>
      <c r="K226" s="2"/>
      <c r="L226" s="2"/>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row>
    <row r="227" spans="2:155" x14ac:dyDescent="0.25">
      <c r="B227" s="2"/>
      <c r="C227" s="2"/>
      <c r="D227" s="2"/>
      <c r="E227" s="2"/>
      <c r="F227" s="2"/>
      <c r="G227" s="2"/>
      <c r="H227" s="2"/>
      <c r="I227" s="2"/>
      <c r="J227" s="2"/>
      <c r="K227" s="2"/>
      <c r="L227" s="2"/>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row>
    <row r="228" spans="2:155" x14ac:dyDescent="0.25">
      <c r="B228" s="2"/>
      <c r="C228" s="2"/>
      <c r="D228" s="2"/>
      <c r="E228" s="2"/>
      <c r="F228" s="2"/>
      <c r="G228" s="2"/>
      <c r="H228" s="2"/>
      <c r="I228" s="2"/>
      <c r="J228" s="2"/>
      <c r="K228" s="2"/>
      <c r="L228" s="2"/>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row>
    <row r="229" spans="2:155" x14ac:dyDescent="0.25">
      <c r="B229" s="2"/>
      <c r="C229" s="2"/>
      <c r="D229" s="2"/>
      <c r="E229" s="2"/>
      <c r="F229" s="2"/>
      <c r="G229" s="2"/>
      <c r="H229" s="2"/>
      <c r="I229" s="2"/>
      <c r="J229" s="2"/>
      <c r="K229" s="2"/>
      <c r="L229" s="2"/>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row>
    <row r="230" spans="2:155" x14ac:dyDescent="0.25">
      <c r="B230" s="2"/>
      <c r="C230" s="2"/>
      <c r="D230" s="2"/>
      <c r="E230" s="2"/>
      <c r="F230" s="2"/>
      <c r="G230" s="2"/>
      <c r="H230" s="2"/>
      <c r="I230" s="2"/>
      <c r="J230" s="2"/>
      <c r="K230" s="2"/>
      <c r="L230" s="2"/>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row>
    <row r="231" spans="2:155" x14ac:dyDescent="0.25">
      <c r="B231" s="2"/>
      <c r="C231" s="2"/>
      <c r="D231" s="2"/>
      <c r="E231" s="2"/>
      <c r="F231" s="2"/>
      <c r="G231" s="2"/>
      <c r="H231" s="2"/>
      <c r="I231" s="2"/>
      <c r="J231" s="2"/>
      <c r="K231" s="2"/>
      <c r="L231" s="2"/>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row>
    <row r="232" spans="2:155" x14ac:dyDescent="0.25">
      <c r="B232" s="2"/>
      <c r="C232" s="2"/>
      <c r="D232" s="2"/>
      <c r="E232" s="2"/>
      <c r="F232" s="2"/>
      <c r="G232" s="2"/>
      <c r="H232" s="2"/>
      <c r="I232" s="2"/>
      <c r="J232" s="2"/>
      <c r="K232" s="2"/>
      <c r="L232" s="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row>
    <row r="233" spans="2:155" x14ac:dyDescent="0.25">
      <c r="B233" s="2"/>
      <c r="C233" s="2"/>
      <c r="D233" s="2"/>
      <c r="E233" s="2"/>
      <c r="F233" s="2"/>
      <c r="G233" s="2"/>
      <c r="H233" s="2"/>
      <c r="I233" s="2"/>
      <c r="J233" s="2"/>
      <c r="K233" s="2"/>
      <c r="L233" s="2"/>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row>
    <row r="234" spans="2:155" x14ac:dyDescent="0.25">
      <c r="B234" s="2"/>
      <c r="C234" s="2"/>
      <c r="D234" s="2"/>
      <c r="E234" s="2"/>
      <c r="F234" s="2"/>
      <c r="G234" s="2"/>
      <c r="H234" s="2"/>
      <c r="I234" s="2"/>
      <c r="J234" s="2"/>
      <c r="K234" s="2"/>
      <c r="L234" s="2"/>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row>
    <row r="235" spans="2:155" x14ac:dyDescent="0.25">
      <c r="B235" s="2"/>
      <c r="C235" s="2"/>
      <c r="D235" s="2"/>
      <c r="E235" s="2"/>
      <c r="F235" s="2"/>
      <c r="G235" s="2"/>
      <c r="H235" s="2"/>
      <c r="I235" s="2"/>
      <c r="J235" s="2"/>
      <c r="K235" s="2"/>
      <c r="L235" s="2"/>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row>
    <row r="236" spans="2:155" x14ac:dyDescent="0.25">
      <c r="B236" s="2"/>
      <c r="C236" s="2"/>
      <c r="D236" s="2"/>
      <c r="E236" s="2"/>
      <c r="F236" s="2"/>
      <c r="G236" s="2"/>
      <c r="H236" s="2"/>
      <c r="I236" s="2"/>
      <c r="J236" s="2"/>
      <c r="K236" s="2"/>
      <c r="L236" s="2"/>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row>
    <row r="237" spans="2:155" x14ac:dyDescent="0.25">
      <c r="B237" s="2"/>
      <c r="C237" s="2"/>
      <c r="D237" s="2"/>
      <c r="E237" s="2"/>
      <c r="F237" s="2"/>
      <c r="G237" s="2"/>
      <c r="H237" s="2"/>
      <c r="I237" s="2"/>
      <c r="J237" s="2"/>
      <c r="K237" s="2"/>
      <c r="L237" s="2"/>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row>
    <row r="238" spans="2:155" x14ac:dyDescent="0.25">
      <c r="B238" s="2"/>
      <c r="C238" s="2"/>
      <c r="D238" s="2"/>
      <c r="E238" s="2"/>
      <c r="F238" s="2"/>
      <c r="G238" s="2"/>
      <c r="H238" s="2"/>
      <c r="I238" s="2"/>
      <c r="J238" s="2"/>
      <c r="K238" s="2"/>
      <c r="L238" s="2"/>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row>
    <row r="239" spans="2:155" x14ac:dyDescent="0.25">
      <c r="B239" s="2"/>
      <c r="C239" s="2"/>
      <c r="D239" s="2"/>
      <c r="E239" s="2"/>
      <c r="F239" s="2"/>
      <c r="G239" s="2"/>
      <c r="H239" s="2"/>
      <c r="I239" s="2"/>
      <c r="J239" s="2"/>
      <c r="K239" s="2"/>
      <c r="L239" s="2"/>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row>
    <row r="240" spans="2:155" x14ac:dyDescent="0.25">
      <c r="B240" s="2"/>
      <c r="C240" s="2"/>
      <c r="D240" s="2"/>
      <c r="E240" s="2"/>
      <c r="F240" s="2"/>
      <c r="G240" s="2"/>
      <c r="H240" s="2"/>
      <c r="I240" s="2"/>
      <c r="J240" s="2"/>
      <c r="K240" s="2"/>
      <c r="L240" s="2"/>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row>
    <row r="241" spans="2:155" x14ac:dyDescent="0.25">
      <c r="B241" s="2"/>
      <c r="C241" s="2"/>
      <c r="D241" s="2"/>
      <c r="E241" s="2"/>
      <c r="F241" s="2"/>
      <c r="G241" s="2"/>
      <c r="H241" s="2"/>
      <c r="I241" s="2"/>
      <c r="J241" s="2"/>
      <c r="K241" s="2"/>
      <c r="L241" s="2"/>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row>
    <row r="242" spans="2:155" x14ac:dyDescent="0.25">
      <c r="B242" s="2"/>
      <c r="C242" s="2"/>
      <c r="D242" s="2"/>
      <c r="E242" s="2"/>
      <c r="F242" s="2"/>
      <c r="G242" s="2"/>
      <c r="H242" s="2"/>
      <c r="I242" s="2"/>
      <c r="J242" s="2"/>
      <c r="K242" s="2"/>
      <c r="L242" s="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row>
    <row r="243" spans="2:155" x14ac:dyDescent="0.25">
      <c r="B243" s="2"/>
      <c r="C243" s="2"/>
      <c r="D243" s="2"/>
      <c r="E243" s="2"/>
      <c r="F243" s="2"/>
      <c r="G243" s="2"/>
      <c r="H243" s="2"/>
      <c r="I243" s="2"/>
      <c r="J243" s="2"/>
      <c r="K243" s="2"/>
      <c r="L243" s="2"/>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row>
    <row r="244" spans="2:155" x14ac:dyDescent="0.25">
      <c r="B244" s="2"/>
      <c r="C244" s="2"/>
      <c r="D244" s="2"/>
      <c r="E244" s="2"/>
      <c r="F244" s="2"/>
      <c r="G244" s="2"/>
      <c r="H244" s="2"/>
      <c r="I244" s="2"/>
      <c r="J244" s="2"/>
      <c r="K244" s="2"/>
      <c r="L244" s="2"/>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row>
    <row r="245" spans="2:155" x14ac:dyDescent="0.25">
      <c r="B245" s="2"/>
      <c r="C245" s="2"/>
      <c r="D245" s="2"/>
      <c r="E245" s="2"/>
      <c r="F245" s="2"/>
      <c r="G245" s="2"/>
      <c r="H245" s="2"/>
      <c r="I245" s="2"/>
      <c r="J245" s="2"/>
      <c r="K245" s="2"/>
      <c r="L245" s="2"/>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row>
    <row r="246" spans="2:155" x14ac:dyDescent="0.25">
      <c r="B246" s="2"/>
      <c r="C246" s="2"/>
      <c r="D246" s="2"/>
      <c r="E246" s="2"/>
      <c r="F246" s="2"/>
      <c r="G246" s="2"/>
      <c r="H246" s="2"/>
      <c r="I246" s="2"/>
      <c r="J246" s="2"/>
      <c r="K246" s="2"/>
      <c r="L246" s="2"/>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row>
    <row r="247" spans="2:155" x14ac:dyDescent="0.25">
      <c r="B247" s="2"/>
      <c r="C247" s="2"/>
      <c r="D247" s="2"/>
      <c r="E247" s="2"/>
      <c r="F247" s="2"/>
      <c r="G247" s="2"/>
      <c r="H247" s="2"/>
      <c r="I247" s="2"/>
      <c r="J247" s="2"/>
      <c r="K247" s="2"/>
      <c r="L247" s="2"/>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row>
    <row r="248" spans="2:155" x14ac:dyDescent="0.25">
      <c r="B248" s="2"/>
      <c r="C248" s="2"/>
      <c r="D248" s="2"/>
      <c r="E248" s="2"/>
      <c r="F248" s="2"/>
      <c r="G248" s="2"/>
      <c r="H248" s="2"/>
      <c r="I248" s="2"/>
      <c r="J248" s="2"/>
      <c r="K248" s="2"/>
      <c r="L248" s="2"/>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row>
    <row r="249" spans="2:155" x14ac:dyDescent="0.25">
      <c r="B249" s="2"/>
      <c r="C249" s="2"/>
      <c r="D249" s="2"/>
      <c r="E249" s="2"/>
      <c r="F249" s="2"/>
      <c r="G249" s="2"/>
      <c r="H249" s="2"/>
      <c r="I249" s="2"/>
      <c r="J249" s="2"/>
      <c r="K249" s="2"/>
      <c r="L249" s="2"/>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row>
    <row r="250" spans="2:155" x14ac:dyDescent="0.25">
      <c r="B250" s="2"/>
      <c r="C250" s="2"/>
      <c r="D250" s="2"/>
      <c r="E250" s="2"/>
      <c r="F250" s="2"/>
      <c r="G250" s="2"/>
      <c r="H250" s="2"/>
      <c r="I250" s="2"/>
      <c r="J250" s="2"/>
      <c r="K250" s="2"/>
      <c r="L250" s="2"/>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row>
    <row r="251" spans="2:155" x14ac:dyDescent="0.25">
      <c r="B251" s="2"/>
      <c r="C251" s="2"/>
      <c r="D251" s="2"/>
      <c r="E251" s="2"/>
      <c r="F251" s="2"/>
      <c r="G251" s="2"/>
      <c r="H251" s="2"/>
      <c r="I251" s="2"/>
      <c r="J251" s="2"/>
      <c r="K251" s="2"/>
      <c r="L251" s="2"/>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row>
    <row r="252" spans="2:155" x14ac:dyDescent="0.25">
      <c r="B252" s="2"/>
      <c r="C252" s="2"/>
      <c r="D252" s="2"/>
      <c r="E252" s="2"/>
      <c r="F252" s="2"/>
      <c r="G252" s="2"/>
      <c r="H252" s="2"/>
      <c r="I252" s="2"/>
      <c r="J252" s="2"/>
      <c r="K252" s="2"/>
      <c r="L252" s="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row>
    <row r="253" spans="2:155" x14ac:dyDescent="0.25">
      <c r="B253" s="2"/>
      <c r="C253" s="2"/>
      <c r="D253" s="2"/>
      <c r="E253" s="2"/>
      <c r="F253" s="2"/>
      <c r="G253" s="2"/>
      <c r="H253" s="2"/>
      <c r="I253" s="2"/>
      <c r="J253" s="2"/>
      <c r="K253" s="2"/>
      <c r="L253" s="2"/>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row>
    <row r="254" spans="2:155" x14ac:dyDescent="0.25">
      <c r="B254" s="2"/>
      <c r="C254" s="2"/>
      <c r="D254" s="2"/>
      <c r="E254" s="2"/>
      <c r="F254" s="2"/>
      <c r="G254" s="2"/>
      <c r="H254" s="2"/>
      <c r="I254" s="2"/>
      <c r="J254" s="2"/>
      <c r="K254" s="2"/>
      <c r="L254" s="2"/>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row>
    <row r="255" spans="2:155" x14ac:dyDescent="0.25">
      <c r="B255" s="2"/>
      <c r="C255" s="2"/>
      <c r="D255" s="2"/>
      <c r="E255" s="2"/>
      <c r="F255" s="2"/>
      <c r="G255" s="2"/>
      <c r="H255" s="2"/>
      <c r="I255" s="2"/>
      <c r="J255" s="2"/>
      <c r="K255" s="2"/>
      <c r="L255" s="2"/>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row>
    <row r="256" spans="2:155" x14ac:dyDescent="0.25">
      <c r="B256" s="2"/>
      <c r="C256" s="2"/>
      <c r="D256" s="2"/>
      <c r="E256" s="2"/>
      <c r="F256" s="2"/>
      <c r="G256" s="2"/>
      <c r="H256" s="2"/>
      <c r="I256" s="2"/>
      <c r="J256" s="2"/>
      <c r="K256" s="2"/>
      <c r="L256" s="2"/>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row>
    <row r="257" spans="2:155" x14ac:dyDescent="0.25">
      <c r="B257" s="2"/>
      <c r="C257" s="2"/>
      <c r="D257" s="2"/>
      <c r="E257" s="2"/>
      <c r="F257" s="2"/>
      <c r="G257" s="2"/>
      <c r="H257" s="2"/>
      <c r="I257" s="2"/>
      <c r="J257" s="2"/>
      <c r="K257" s="2"/>
      <c r="L257" s="2"/>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row>
    <row r="258" spans="2:155" x14ac:dyDescent="0.25">
      <c r="B258" s="2"/>
      <c r="C258" s="2"/>
      <c r="D258" s="2"/>
      <c r="E258" s="2"/>
      <c r="F258" s="2"/>
      <c r="G258" s="2"/>
      <c r="H258" s="2"/>
      <c r="I258" s="2"/>
      <c r="J258" s="2"/>
      <c r="K258" s="2"/>
      <c r="L258" s="2"/>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row>
    <row r="259" spans="2:155" x14ac:dyDescent="0.25">
      <c r="B259" s="2"/>
      <c r="C259" s="2"/>
      <c r="D259" s="2"/>
      <c r="E259" s="2"/>
      <c r="F259" s="2"/>
      <c r="G259" s="2"/>
      <c r="H259" s="2"/>
      <c r="I259" s="2"/>
      <c r="J259" s="2"/>
      <c r="K259" s="2"/>
      <c r="L259" s="2"/>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row>
    <row r="260" spans="2:155" x14ac:dyDescent="0.25">
      <c r="B260" s="2"/>
      <c r="C260" s="2"/>
      <c r="D260" s="2"/>
      <c r="E260" s="2"/>
      <c r="F260" s="2"/>
      <c r="G260" s="2"/>
      <c r="H260" s="2"/>
      <c r="I260" s="2"/>
      <c r="J260" s="2"/>
      <c r="K260" s="2"/>
      <c r="L260" s="2"/>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row>
    <row r="261" spans="2:155" x14ac:dyDescent="0.25">
      <c r="B261" s="2"/>
      <c r="C261" s="2"/>
      <c r="D261" s="2"/>
      <c r="E261" s="2"/>
      <c r="F261" s="2"/>
      <c r="G261" s="2"/>
      <c r="H261" s="2"/>
      <c r="I261" s="2"/>
      <c r="J261" s="2"/>
      <c r="K261" s="2"/>
      <c r="L261" s="2"/>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row>
    <row r="262" spans="2:155" x14ac:dyDescent="0.25">
      <c r="B262" s="2"/>
      <c r="C262" s="2"/>
      <c r="D262" s="2"/>
      <c r="E262" s="2"/>
      <c r="F262" s="2"/>
      <c r="G262" s="2"/>
      <c r="H262" s="2"/>
      <c r="I262" s="2"/>
      <c r="J262" s="2"/>
      <c r="K262" s="2"/>
      <c r="L262" s="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row>
    <row r="263" spans="2:155" x14ac:dyDescent="0.25">
      <c r="B263" s="2"/>
      <c r="C263" s="2"/>
      <c r="D263" s="2"/>
      <c r="E263" s="2"/>
      <c r="F263" s="2"/>
      <c r="G263" s="2"/>
      <c r="H263" s="2"/>
      <c r="I263" s="2"/>
      <c r="J263" s="2"/>
      <c r="K263" s="2"/>
      <c r="L263" s="2"/>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row>
    <row r="264" spans="2:155" x14ac:dyDescent="0.25">
      <c r="B264" s="2"/>
      <c r="C264" s="2"/>
      <c r="D264" s="2"/>
      <c r="E264" s="2"/>
      <c r="F264" s="2"/>
      <c r="G264" s="2"/>
      <c r="H264" s="2"/>
      <c r="I264" s="2"/>
      <c r="J264" s="2"/>
      <c r="K264" s="2"/>
      <c r="L264" s="2"/>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row>
    <row r="265" spans="2:155" x14ac:dyDescent="0.25">
      <c r="B265" s="2"/>
      <c r="C265" s="2"/>
      <c r="D265" s="2"/>
      <c r="E265" s="2"/>
      <c r="F265" s="2"/>
      <c r="G265" s="2"/>
      <c r="H265" s="2"/>
      <c r="I265" s="2"/>
      <c r="J265" s="2"/>
      <c r="K265" s="2"/>
      <c r="L265" s="2"/>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row>
    <row r="266" spans="2:155" x14ac:dyDescent="0.25">
      <c r="B266" s="2"/>
      <c r="C266" s="2"/>
      <c r="D266" s="2"/>
      <c r="E266" s="2"/>
      <c r="F266" s="2"/>
      <c r="G266" s="2"/>
      <c r="H266" s="2"/>
      <c r="I266" s="2"/>
      <c r="J266" s="2"/>
      <c r="K266" s="2"/>
      <c r="L266" s="2"/>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row>
    <row r="267" spans="2:155" x14ac:dyDescent="0.25">
      <c r="B267" s="2"/>
      <c r="C267" s="2"/>
      <c r="D267" s="2"/>
      <c r="E267" s="2"/>
      <c r="F267" s="2"/>
      <c r="G267" s="2"/>
      <c r="H267" s="2"/>
      <c r="I267" s="2"/>
      <c r="J267" s="2"/>
      <c r="K267" s="2"/>
      <c r="L267" s="2"/>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row>
    <row r="268" spans="2:155" x14ac:dyDescent="0.25">
      <c r="B268" s="2"/>
      <c r="C268" s="2"/>
      <c r="D268" s="2"/>
      <c r="E268" s="2"/>
      <c r="F268" s="2"/>
      <c r="G268" s="2"/>
      <c r="H268" s="2"/>
      <c r="I268" s="2"/>
      <c r="J268" s="2"/>
      <c r="K268" s="2"/>
      <c r="L268" s="2"/>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row>
    <row r="269" spans="2:155" x14ac:dyDescent="0.25">
      <c r="B269" s="2"/>
      <c r="C269" s="2"/>
      <c r="D269" s="2"/>
      <c r="E269" s="2"/>
      <c r="F269" s="2"/>
      <c r="G269" s="2"/>
      <c r="H269" s="2"/>
      <c r="I269" s="2"/>
      <c r="J269" s="2"/>
      <c r="K269" s="2"/>
      <c r="L269" s="2"/>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row>
    <row r="270" spans="2:155" x14ac:dyDescent="0.25">
      <c r="B270" s="2"/>
      <c r="C270" s="2"/>
      <c r="D270" s="2"/>
      <c r="E270" s="2"/>
      <c r="F270" s="2"/>
      <c r="G270" s="2"/>
      <c r="H270" s="2"/>
      <c r="I270" s="2"/>
      <c r="J270" s="2"/>
      <c r="K270" s="2"/>
      <c r="L270" s="2"/>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row>
    <row r="271" spans="2:155" x14ac:dyDescent="0.25">
      <c r="B271" s="2"/>
      <c r="C271" s="2"/>
      <c r="D271" s="2"/>
      <c r="E271" s="2"/>
      <c r="F271" s="2"/>
      <c r="G271" s="2"/>
      <c r="H271" s="2"/>
      <c r="I271" s="2"/>
      <c r="J271" s="2"/>
      <c r="K271" s="2"/>
      <c r="L271" s="2"/>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row>
    <row r="272" spans="2:155" x14ac:dyDescent="0.25">
      <c r="B272" s="2"/>
      <c r="C272" s="2"/>
      <c r="D272" s="2"/>
      <c r="E272" s="2"/>
      <c r="F272" s="2"/>
      <c r="G272" s="2"/>
      <c r="H272" s="2"/>
      <c r="I272" s="2"/>
      <c r="J272" s="2"/>
      <c r="K272" s="2"/>
      <c r="L272" s="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row>
    <row r="273" spans="2:155" x14ac:dyDescent="0.25">
      <c r="B273" s="2"/>
      <c r="C273" s="2"/>
      <c r="D273" s="2"/>
      <c r="E273" s="2"/>
      <c r="F273" s="2"/>
      <c r="G273" s="2"/>
      <c r="H273" s="2"/>
      <c r="I273" s="2"/>
      <c r="J273" s="2"/>
      <c r="K273" s="2"/>
      <c r="L273" s="2"/>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row>
    <row r="274" spans="2:155" x14ac:dyDescent="0.25">
      <c r="B274" s="2"/>
      <c r="C274" s="2"/>
      <c r="D274" s="2"/>
      <c r="E274" s="2"/>
      <c r="F274" s="2"/>
      <c r="G274" s="2"/>
      <c r="H274" s="2"/>
      <c r="I274" s="2"/>
      <c r="J274" s="2"/>
      <c r="K274" s="2"/>
      <c r="L274" s="2"/>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row>
    <row r="275" spans="2:155" x14ac:dyDescent="0.25">
      <c r="B275" s="2"/>
      <c r="C275" s="2"/>
      <c r="D275" s="2"/>
      <c r="E275" s="2"/>
      <c r="F275" s="2"/>
      <c r="G275" s="2"/>
      <c r="H275" s="2"/>
      <c r="I275" s="2"/>
      <c r="J275" s="2"/>
      <c r="K275" s="2"/>
      <c r="L275" s="2"/>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row>
    <row r="276" spans="2:155" x14ac:dyDescent="0.25">
      <c r="B276" s="2"/>
      <c r="C276" s="2"/>
      <c r="D276" s="2"/>
      <c r="E276" s="2"/>
      <c r="F276" s="2"/>
      <c r="G276" s="2"/>
      <c r="H276" s="2"/>
      <c r="I276" s="2"/>
      <c r="J276" s="2"/>
      <c r="K276" s="2"/>
      <c r="L276" s="2"/>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row>
    <row r="277" spans="2:155" x14ac:dyDescent="0.25">
      <c r="B277" s="2"/>
      <c r="C277" s="2"/>
      <c r="D277" s="2"/>
      <c r="E277" s="2"/>
      <c r="F277" s="2"/>
      <c r="G277" s="2"/>
      <c r="H277" s="2"/>
      <c r="I277" s="2"/>
      <c r="J277" s="2"/>
      <c r="K277" s="2"/>
      <c r="L277" s="2"/>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row>
    <row r="278" spans="2:155" x14ac:dyDescent="0.25">
      <c r="B278" s="2"/>
      <c r="C278" s="2"/>
      <c r="D278" s="2"/>
      <c r="E278" s="2"/>
      <c r="F278" s="2"/>
      <c r="G278" s="2"/>
      <c r="H278" s="2"/>
      <c r="I278" s="2"/>
      <c r="J278" s="2"/>
      <c r="K278" s="2"/>
      <c r="L278" s="2"/>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row>
    <row r="279" spans="2:155" x14ac:dyDescent="0.25">
      <c r="B279" s="2"/>
      <c r="C279" s="2"/>
      <c r="D279" s="2"/>
      <c r="E279" s="2"/>
      <c r="F279" s="2"/>
      <c r="G279" s="2"/>
      <c r="H279" s="2"/>
      <c r="I279" s="2"/>
      <c r="J279" s="2"/>
      <c r="K279" s="2"/>
      <c r="L279" s="2"/>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row>
    <row r="280" spans="2:155" x14ac:dyDescent="0.25">
      <c r="B280" s="2"/>
      <c r="C280" s="2"/>
      <c r="D280" s="2"/>
      <c r="E280" s="2"/>
      <c r="F280" s="2"/>
      <c r="G280" s="2"/>
      <c r="H280" s="2"/>
      <c r="I280" s="2"/>
      <c r="J280" s="2"/>
      <c r="K280" s="2"/>
      <c r="L280" s="2"/>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row>
    <row r="281" spans="2:155" x14ac:dyDescent="0.25">
      <c r="B281" s="2"/>
      <c r="C281" s="2"/>
      <c r="D281" s="2"/>
      <c r="E281" s="2"/>
      <c r="F281" s="2"/>
      <c r="G281" s="2"/>
      <c r="H281" s="2"/>
      <c r="I281" s="2"/>
      <c r="J281" s="2"/>
      <c r="K281" s="2"/>
      <c r="L281" s="2"/>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row>
    <row r="282" spans="2:155" x14ac:dyDescent="0.25">
      <c r="B282" s="2"/>
      <c r="C282" s="2"/>
      <c r="D282" s="2"/>
      <c r="E282" s="2"/>
      <c r="F282" s="2"/>
      <c r="G282" s="2"/>
      <c r="H282" s="2"/>
      <c r="I282" s="2"/>
      <c r="J282" s="2"/>
      <c r="K282" s="2"/>
      <c r="L282" s="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row>
    <row r="283" spans="2:155" x14ac:dyDescent="0.25">
      <c r="B283" s="2"/>
      <c r="C283" s="2"/>
      <c r="D283" s="2"/>
      <c r="E283" s="2"/>
      <c r="F283" s="2"/>
      <c r="G283" s="2"/>
      <c r="H283" s="2"/>
      <c r="I283" s="2"/>
      <c r="J283" s="2"/>
      <c r="K283" s="2"/>
      <c r="L283" s="2"/>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row>
    <row r="284" spans="2:155" x14ac:dyDescent="0.25">
      <c r="B284" s="2"/>
      <c r="C284" s="2"/>
      <c r="D284" s="2"/>
      <c r="E284" s="2"/>
      <c r="F284" s="2"/>
      <c r="G284" s="2"/>
      <c r="H284" s="2"/>
      <c r="I284" s="2"/>
      <c r="J284" s="2"/>
      <c r="K284" s="2"/>
      <c r="L284" s="2"/>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row>
    <row r="285" spans="2:155" x14ac:dyDescent="0.25">
      <c r="B285" s="2"/>
      <c r="C285" s="2"/>
      <c r="D285" s="2"/>
      <c r="E285" s="2"/>
      <c r="F285" s="2"/>
      <c r="G285" s="2"/>
      <c r="H285" s="2"/>
      <c r="I285" s="2"/>
      <c r="J285" s="2"/>
      <c r="K285" s="2"/>
      <c r="L285" s="2"/>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row>
    <row r="286" spans="2:155" x14ac:dyDescent="0.25">
      <c r="B286" s="2"/>
      <c r="C286" s="2"/>
      <c r="D286" s="2"/>
      <c r="E286" s="2"/>
      <c r="F286" s="2"/>
      <c r="G286" s="2"/>
      <c r="H286" s="2"/>
      <c r="I286" s="2"/>
      <c r="J286" s="2"/>
      <c r="K286" s="2"/>
      <c r="L286" s="2"/>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row>
    <row r="287" spans="2:155" x14ac:dyDescent="0.25">
      <c r="B287" s="2"/>
      <c r="C287" s="2"/>
      <c r="D287" s="2"/>
      <c r="E287" s="2"/>
      <c r="F287" s="2"/>
      <c r="G287" s="2"/>
      <c r="H287" s="2"/>
      <c r="I287" s="2"/>
      <c r="J287" s="2"/>
      <c r="K287" s="2"/>
      <c r="L287" s="2"/>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row>
    <row r="288" spans="2:155" x14ac:dyDescent="0.25">
      <c r="B288" s="2"/>
      <c r="C288" s="2"/>
      <c r="D288" s="2"/>
      <c r="E288" s="2"/>
      <c r="F288" s="2"/>
      <c r="G288" s="2"/>
      <c r="H288" s="2"/>
      <c r="I288" s="2"/>
      <c r="J288" s="2"/>
      <c r="K288" s="2"/>
      <c r="L288" s="2"/>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row>
    <row r="289" spans="2:155" x14ac:dyDescent="0.25">
      <c r="B289" s="2"/>
      <c r="C289" s="2"/>
      <c r="D289" s="2"/>
      <c r="E289" s="2"/>
      <c r="F289" s="2"/>
      <c r="G289" s="2"/>
      <c r="H289" s="2"/>
      <c r="I289" s="2"/>
      <c r="J289" s="2"/>
      <c r="K289" s="2"/>
      <c r="L289" s="2"/>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row>
    <row r="290" spans="2:155" x14ac:dyDescent="0.25">
      <c r="B290" s="2"/>
      <c r="C290" s="2"/>
      <c r="D290" s="2"/>
      <c r="E290" s="2"/>
      <c r="F290" s="2"/>
      <c r="G290" s="2"/>
      <c r="H290" s="2"/>
      <c r="I290" s="2"/>
      <c r="J290" s="2"/>
      <c r="K290" s="2"/>
      <c r="L290" s="2"/>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row>
    <row r="291" spans="2:155" x14ac:dyDescent="0.25">
      <c r="B291" s="2"/>
      <c r="C291" s="2"/>
      <c r="D291" s="2"/>
      <c r="E291" s="2"/>
      <c r="F291" s="2"/>
      <c r="G291" s="2"/>
      <c r="H291" s="2"/>
      <c r="I291" s="2"/>
      <c r="J291" s="2"/>
      <c r="K291" s="2"/>
      <c r="L291" s="2"/>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row>
    <row r="292" spans="2:155" x14ac:dyDescent="0.25">
      <c r="B292" s="2"/>
      <c r="C292" s="2"/>
      <c r="D292" s="2"/>
      <c r="E292" s="2"/>
      <c r="F292" s="2"/>
      <c r="G292" s="2"/>
      <c r="H292" s="2"/>
      <c r="I292" s="2"/>
      <c r="J292" s="2"/>
      <c r="K292" s="2"/>
      <c r="L292" s="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row>
    <row r="293" spans="2:155" x14ac:dyDescent="0.25">
      <c r="B293" s="2"/>
      <c r="C293" s="2"/>
      <c r="D293" s="2"/>
      <c r="E293" s="2"/>
      <c r="F293" s="2"/>
      <c r="G293" s="2"/>
      <c r="H293" s="2"/>
      <c r="I293" s="2"/>
      <c r="J293" s="2"/>
      <c r="K293" s="2"/>
      <c r="L293" s="2"/>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row>
    <row r="294" spans="2:155" x14ac:dyDescent="0.25">
      <c r="B294" s="2"/>
      <c r="C294" s="2"/>
      <c r="D294" s="2"/>
      <c r="E294" s="2"/>
      <c r="F294" s="2"/>
      <c r="G294" s="2"/>
      <c r="H294" s="2"/>
      <c r="I294" s="2"/>
      <c r="J294" s="2"/>
      <c r="K294" s="2"/>
      <c r="L294" s="2"/>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row>
    <row r="295" spans="2:155" x14ac:dyDescent="0.25">
      <c r="B295" s="2"/>
      <c r="C295" s="2"/>
      <c r="D295" s="2"/>
      <c r="E295" s="2"/>
      <c r="F295" s="2"/>
      <c r="G295" s="2"/>
      <c r="H295" s="2"/>
      <c r="I295" s="2"/>
      <c r="J295" s="2"/>
      <c r="K295" s="2"/>
      <c r="L295" s="2"/>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row>
    <row r="296" spans="2:155" x14ac:dyDescent="0.25">
      <c r="B296" s="2"/>
      <c r="C296" s="2"/>
      <c r="D296" s="2"/>
      <c r="E296" s="2"/>
      <c r="F296" s="2"/>
      <c r="G296" s="2"/>
      <c r="H296" s="2"/>
      <c r="I296" s="2"/>
      <c r="J296" s="2"/>
      <c r="K296" s="2"/>
      <c r="L296" s="2"/>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row>
    <row r="297" spans="2:155" x14ac:dyDescent="0.25">
      <c r="B297" s="2"/>
      <c r="C297" s="2"/>
      <c r="D297" s="2"/>
      <c r="E297" s="2"/>
      <c r="F297" s="2"/>
      <c r="G297" s="2"/>
      <c r="H297" s="2"/>
      <c r="I297" s="2"/>
      <c r="J297" s="2"/>
      <c r="K297" s="2"/>
      <c r="L297" s="2"/>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row>
    <row r="298" spans="2:155" x14ac:dyDescent="0.25">
      <c r="B298" s="2"/>
      <c r="C298" s="2"/>
      <c r="D298" s="2"/>
      <c r="E298" s="2"/>
      <c r="F298" s="2"/>
      <c r="G298" s="2"/>
      <c r="H298" s="2"/>
      <c r="I298" s="2"/>
      <c r="J298" s="2"/>
      <c r="K298" s="2"/>
      <c r="L298" s="2"/>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row>
    <row r="299" spans="2:155" x14ac:dyDescent="0.25">
      <c r="B299" s="2"/>
      <c r="C299" s="2"/>
      <c r="D299" s="2"/>
      <c r="E299" s="2"/>
      <c r="F299" s="2"/>
      <c r="G299" s="2"/>
      <c r="H299" s="2"/>
      <c r="I299" s="2"/>
      <c r="J299" s="2"/>
      <c r="K299" s="2"/>
      <c r="L299" s="2"/>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row>
    <row r="300" spans="2:155" x14ac:dyDescent="0.25">
      <c r="B300" s="2"/>
      <c r="C300" s="2"/>
      <c r="D300" s="2"/>
      <c r="E300" s="2"/>
      <c r="F300" s="2"/>
      <c r="G300" s="2"/>
      <c r="H300" s="2"/>
      <c r="I300" s="2"/>
      <c r="J300" s="2"/>
      <c r="K300" s="2"/>
      <c r="L300" s="2"/>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row>
    <row r="301" spans="2:155" x14ac:dyDescent="0.25">
      <c r="B301" s="2"/>
      <c r="C301" s="2"/>
      <c r="D301" s="2"/>
      <c r="E301" s="2"/>
      <c r="F301" s="2"/>
      <c r="G301" s="2"/>
      <c r="H301" s="2"/>
      <c r="I301" s="2"/>
      <c r="J301" s="2"/>
      <c r="K301" s="2"/>
      <c r="L301" s="2"/>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row>
    <row r="302" spans="2:155" x14ac:dyDescent="0.25">
      <c r="B302" s="2"/>
      <c r="C302" s="2"/>
      <c r="D302" s="2"/>
      <c r="E302" s="2"/>
      <c r="F302" s="2"/>
      <c r="G302" s="2"/>
      <c r="H302" s="2"/>
      <c r="I302" s="2"/>
      <c r="J302" s="2"/>
      <c r="K302" s="2"/>
      <c r="L302" s="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row>
    <row r="303" spans="2:155" x14ac:dyDescent="0.25">
      <c r="B303" s="2"/>
      <c r="C303" s="2"/>
      <c r="D303" s="2"/>
      <c r="E303" s="2"/>
      <c r="F303" s="2"/>
      <c r="G303" s="2"/>
      <c r="H303" s="2"/>
      <c r="I303" s="2"/>
      <c r="J303" s="2"/>
      <c r="K303" s="2"/>
      <c r="L303" s="2"/>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row>
    <row r="304" spans="2:155" x14ac:dyDescent="0.25">
      <c r="B304" s="2"/>
      <c r="C304" s="2"/>
      <c r="D304" s="2"/>
      <c r="E304" s="2"/>
      <c r="F304" s="2"/>
      <c r="G304" s="2"/>
      <c r="H304" s="2"/>
      <c r="I304" s="2"/>
      <c r="J304" s="2"/>
      <c r="K304" s="2"/>
      <c r="L304" s="2"/>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row>
    <row r="305" spans="2:155" x14ac:dyDescent="0.25">
      <c r="B305" s="2"/>
      <c r="C305" s="2"/>
      <c r="D305" s="2"/>
      <c r="E305" s="2"/>
      <c r="F305" s="2"/>
      <c r="G305" s="2"/>
      <c r="H305" s="2"/>
      <c r="I305" s="2"/>
      <c r="J305" s="2"/>
      <c r="K305" s="2"/>
      <c r="L305" s="2"/>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row>
    <row r="306" spans="2:155" x14ac:dyDescent="0.25">
      <c r="B306" s="2"/>
      <c r="C306" s="2"/>
      <c r="D306" s="2"/>
      <c r="E306" s="2"/>
      <c r="F306" s="2"/>
      <c r="G306" s="2"/>
      <c r="H306" s="2"/>
      <c r="I306" s="2"/>
      <c r="J306" s="2"/>
      <c r="K306" s="2"/>
      <c r="L306" s="2"/>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row>
    <row r="307" spans="2:155" x14ac:dyDescent="0.25">
      <c r="B307" s="2"/>
      <c r="C307" s="2"/>
      <c r="D307" s="2"/>
      <c r="E307" s="2"/>
      <c r="F307" s="2"/>
      <c r="G307" s="2"/>
      <c r="H307" s="2"/>
      <c r="I307" s="2"/>
      <c r="J307" s="2"/>
      <c r="K307" s="2"/>
      <c r="L307" s="2"/>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row>
    <row r="308" spans="2:155" x14ac:dyDescent="0.25">
      <c r="B308" s="2"/>
      <c r="C308" s="2"/>
      <c r="D308" s="2"/>
      <c r="E308" s="2"/>
      <c r="F308" s="2"/>
      <c r="G308" s="2"/>
      <c r="H308" s="2"/>
      <c r="I308" s="2"/>
      <c r="J308" s="2"/>
      <c r="K308" s="2"/>
      <c r="L308" s="2"/>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row>
    <row r="309" spans="2:155" x14ac:dyDescent="0.25">
      <c r="B309" s="2"/>
      <c r="C309" s="2"/>
      <c r="D309" s="2"/>
      <c r="E309" s="2"/>
      <c r="F309" s="2"/>
      <c r="G309" s="2"/>
      <c r="H309" s="2"/>
      <c r="I309" s="2"/>
      <c r="J309" s="2"/>
      <c r="K309" s="2"/>
      <c r="L309" s="2"/>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row>
    <row r="310" spans="2:155" x14ac:dyDescent="0.25">
      <c r="B310" s="2"/>
      <c r="C310" s="2"/>
      <c r="D310" s="2"/>
      <c r="E310" s="2"/>
      <c r="F310" s="2"/>
      <c r="G310" s="2"/>
      <c r="H310" s="2"/>
      <c r="I310" s="2"/>
      <c r="J310" s="2"/>
      <c r="K310" s="2"/>
      <c r="L310" s="2"/>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row>
    <row r="311" spans="2:155" x14ac:dyDescent="0.25">
      <c r="B311" s="2"/>
      <c r="C311" s="2"/>
      <c r="D311" s="2"/>
      <c r="E311" s="2"/>
      <c r="F311" s="2"/>
      <c r="G311" s="2"/>
      <c r="H311" s="2"/>
      <c r="I311" s="2"/>
      <c r="J311" s="2"/>
      <c r="K311" s="2"/>
      <c r="L311" s="2"/>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row>
    <row r="312" spans="2:155" x14ac:dyDescent="0.25">
      <c r="B312" s="2"/>
      <c r="C312" s="2"/>
      <c r="D312" s="2"/>
      <c r="E312" s="2"/>
      <c r="F312" s="2"/>
      <c r="G312" s="2"/>
      <c r="H312" s="2"/>
      <c r="I312" s="2"/>
      <c r="J312" s="2"/>
      <c r="K312" s="2"/>
      <c r="L312" s="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row>
    <row r="313" spans="2:155" x14ac:dyDescent="0.25">
      <c r="B313" s="2"/>
      <c r="C313" s="2"/>
      <c r="D313" s="2"/>
      <c r="E313" s="2"/>
      <c r="F313" s="2"/>
      <c r="G313" s="2"/>
      <c r="H313" s="2"/>
      <c r="I313" s="2"/>
      <c r="J313" s="2"/>
      <c r="K313" s="2"/>
      <c r="L313" s="2"/>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row>
    <row r="314" spans="2:155" x14ac:dyDescent="0.25">
      <c r="B314" s="2"/>
      <c r="C314" s="2"/>
      <c r="D314" s="2"/>
      <c r="E314" s="2"/>
      <c r="F314" s="2"/>
      <c r="G314" s="2"/>
      <c r="H314" s="2"/>
      <c r="I314" s="2"/>
      <c r="J314" s="2"/>
      <c r="K314" s="2"/>
      <c r="L314" s="2"/>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row>
    <row r="315" spans="2:155" x14ac:dyDescent="0.25">
      <c r="B315" s="2"/>
      <c r="C315" s="2"/>
      <c r="D315" s="2"/>
      <c r="E315" s="2"/>
      <c r="F315" s="2"/>
      <c r="G315" s="2"/>
      <c r="H315" s="2"/>
      <c r="I315" s="2"/>
      <c r="J315" s="2"/>
      <c r="K315" s="2"/>
      <c r="L315" s="2"/>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row>
    <row r="316" spans="2:155" x14ac:dyDescent="0.25">
      <c r="B316" s="2"/>
      <c r="C316" s="2"/>
      <c r="D316" s="2"/>
      <c r="E316" s="2"/>
      <c r="F316" s="2"/>
      <c r="G316" s="2"/>
      <c r="H316" s="2"/>
      <c r="I316" s="2"/>
      <c r="J316" s="2"/>
      <c r="K316" s="2"/>
      <c r="L316" s="2"/>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row>
    <row r="317" spans="2:155" x14ac:dyDescent="0.25">
      <c r="B317" s="2"/>
      <c r="C317" s="2"/>
      <c r="D317" s="2"/>
      <c r="E317" s="2"/>
      <c r="F317" s="2"/>
      <c r="G317" s="2"/>
      <c r="H317" s="2"/>
      <c r="I317" s="2"/>
      <c r="J317" s="2"/>
      <c r="K317" s="2"/>
      <c r="L317" s="2"/>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row>
    <row r="318" spans="2:155" x14ac:dyDescent="0.25">
      <c r="B318" s="2"/>
      <c r="C318" s="2"/>
      <c r="D318" s="2"/>
      <c r="E318" s="2"/>
      <c r="F318" s="2"/>
      <c r="G318" s="2"/>
      <c r="H318" s="2"/>
      <c r="I318" s="2"/>
      <c r="J318" s="2"/>
      <c r="K318" s="2"/>
      <c r="L318" s="2"/>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row>
    <row r="319" spans="2:155" x14ac:dyDescent="0.25">
      <c r="B319" s="2"/>
      <c r="C319" s="2"/>
      <c r="D319" s="2"/>
      <c r="E319" s="2"/>
      <c r="F319" s="2"/>
      <c r="G319" s="2"/>
      <c r="H319" s="2"/>
      <c r="I319" s="2"/>
      <c r="J319" s="2"/>
      <c r="K319" s="2"/>
      <c r="L319" s="2"/>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row>
    <row r="320" spans="2:155" x14ac:dyDescent="0.25">
      <c r="B320" s="2"/>
      <c r="C320" s="2"/>
      <c r="D320" s="2"/>
      <c r="E320" s="2"/>
      <c r="F320" s="2"/>
      <c r="G320" s="2"/>
      <c r="H320" s="2"/>
      <c r="I320" s="2"/>
      <c r="J320" s="2"/>
      <c r="K320" s="2"/>
      <c r="L320" s="2"/>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row>
    <row r="321" spans="2:155" x14ac:dyDescent="0.25">
      <c r="B321" s="2"/>
      <c r="C321" s="2"/>
      <c r="D321" s="2"/>
      <c r="E321" s="2"/>
      <c r="F321" s="2"/>
      <c r="G321" s="2"/>
      <c r="H321" s="2"/>
      <c r="I321" s="2"/>
      <c r="J321" s="2"/>
      <c r="K321" s="2"/>
      <c r="L321" s="2"/>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row>
    <row r="322" spans="2:155" x14ac:dyDescent="0.25">
      <c r="B322" s="2"/>
      <c r="C322" s="2"/>
      <c r="D322" s="2"/>
      <c r="E322" s="2"/>
      <c r="F322" s="2"/>
      <c r="G322" s="2"/>
      <c r="H322" s="2"/>
      <c r="I322" s="2"/>
      <c r="J322" s="2"/>
      <c r="K322" s="2"/>
      <c r="L322" s="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row>
    <row r="323" spans="2:155" x14ac:dyDescent="0.25">
      <c r="B323" s="2"/>
      <c r="C323" s="2"/>
      <c r="D323" s="2"/>
      <c r="E323" s="2"/>
      <c r="F323" s="2"/>
      <c r="G323" s="2"/>
      <c r="H323" s="2"/>
      <c r="I323" s="2"/>
      <c r="J323" s="2"/>
      <c r="K323" s="2"/>
      <c r="L323" s="2"/>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row>
    <row r="324" spans="2:155" x14ac:dyDescent="0.25">
      <c r="B324" s="2"/>
      <c r="C324" s="2"/>
      <c r="D324" s="2"/>
      <c r="E324" s="2"/>
      <c r="F324" s="2"/>
      <c r="G324" s="2"/>
      <c r="H324" s="2"/>
      <c r="I324" s="2"/>
      <c r="J324" s="2"/>
      <c r="K324" s="2"/>
      <c r="L324" s="2"/>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row>
    <row r="325" spans="2:155" x14ac:dyDescent="0.25">
      <c r="B325" s="2"/>
      <c r="C325" s="2"/>
      <c r="D325" s="2"/>
      <c r="E325" s="2"/>
      <c r="F325" s="2"/>
      <c r="G325" s="2"/>
      <c r="H325" s="2"/>
      <c r="I325" s="2"/>
      <c r="J325" s="2"/>
      <c r="K325" s="2"/>
      <c r="L325" s="2"/>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row>
    <row r="326" spans="2:155" x14ac:dyDescent="0.25">
      <c r="B326" s="2"/>
      <c r="C326" s="2"/>
      <c r="D326" s="2"/>
      <c r="E326" s="2"/>
      <c r="F326" s="2"/>
      <c r="G326" s="2"/>
      <c r="H326" s="2"/>
      <c r="I326" s="2"/>
      <c r="J326" s="2"/>
      <c r="K326" s="2"/>
      <c r="L326" s="2"/>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row>
    <row r="327" spans="2:155" x14ac:dyDescent="0.25">
      <c r="B327" s="2"/>
      <c r="C327" s="2"/>
      <c r="D327" s="2"/>
      <c r="E327" s="2"/>
      <c r="F327" s="2"/>
      <c r="G327" s="2"/>
      <c r="H327" s="2"/>
      <c r="I327" s="2"/>
      <c r="J327" s="2"/>
      <c r="K327" s="2"/>
      <c r="L327" s="2"/>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row>
    <row r="328" spans="2:155" x14ac:dyDescent="0.25">
      <c r="B328" s="2"/>
      <c r="C328" s="2"/>
      <c r="D328" s="2"/>
      <c r="E328" s="2"/>
      <c r="F328" s="2"/>
      <c r="G328" s="2"/>
      <c r="H328" s="2"/>
      <c r="I328" s="2"/>
      <c r="J328" s="2"/>
      <c r="K328" s="2"/>
      <c r="L328" s="2"/>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row>
    <row r="329" spans="2:155" x14ac:dyDescent="0.25">
      <c r="B329" s="2"/>
      <c r="C329" s="2"/>
      <c r="D329" s="2"/>
      <c r="E329" s="2"/>
      <c r="F329" s="2"/>
      <c r="G329" s="2"/>
      <c r="H329" s="2"/>
      <c r="I329" s="2"/>
      <c r="J329" s="2"/>
      <c r="K329" s="2"/>
      <c r="L329" s="2"/>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row>
    <row r="330" spans="2:155" x14ac:dyDescent="0.25">
      <c r="B330" s="2"/>
      <c r="C330" s="2"/>
      <c r="D330" s="2"/>
      <c r="E330" s="2"/>
      <c r="F330" s="2"/>
      <c r="G330" s="2"/>
      <c r="H330" s="2"/>
      <c r="I330" s="2"/>
      <c r="J330" s="2"/>
      <c r="K330" s="2"/>
      <c r="L330" s="2"/>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row>
    <row r="331" spans="2:155" x14ac:dyDescent="0.25">
      <c r="B331" s="2"/>
      <c r="C331" s="2"/>
      <c r="D331" s="2"/>
      <c r="E331" s="2"/>
      <c r="F331" s="2"/>
      <c r="G331" s="2"/>
      <c r="H331" s="2"/>
      <c r="I331" s="2"/>
      <c r="J331" s="2"/>
      <c r="K331" s="2"/>
      <c r="L331" s="2"/>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row>
    <row r="332" spans="2:155" x14ac:dyDescent="0.25">
      <c r="B332" s="2"/>
      <c r="C332" s="2"/>
      <c r="D332" s="2"/>
      <c r="E332" s="2"/>
      <c r="F332" s="2"/>
      <c r="G332" s="2"/>
      <c r="H332" s="2"/>
      <c r="I332" s="2"/>
      <c r="J332" s="2"/>
      <c r="K332" s="2"/>
      <c r="L332" s="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row>
    <row r="333" spans="2:155" x14ac:dyDescent="0.25">
      <c r="B333" s="2"/>
      <c r="C333" s="2"/>
      <c r="D333" s="2"/>
      <c r="E333" s="2"/>
      <c r="F333" s="2"/>
      <c r="G333" s="2"/>
      <c r="H333" s="2"/>
      <c r="I333" s="2"/>
      <c r="J333" s="2"/>
      <c r="K333" s="2"/>
      <c r="L333" s="2"/>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row>
    <row r="334" spans="2:155" x14ac:dyDescent="0.25">
      <c r="B334" s="2"/>
      <c r="C334" s="2"/>
      <c r="D334" s="2"/>
      <c r="E334" s="2"/>
      <c r="F334" s="2"/>
      <c r="G334" s="2"/>
      <c r="H334" s="2"/>
      <c r="I334" s="2"/>
      <c r="J334" s="2"/>
      <c r="K334" s="2"/>
      <c r="L334" s="2"/>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row>
    <row r="335" spans="2:155" x14ac:dyDescent="0.25">
      <c r="B335" s="2"/>
      <c r="C335" s="2"/>
      <c r="D335" s="2"/>
      <c r="E335" s="2"/>
      <c r="F335" s="2"/>
      <c r="G335" s="2"/>
      <c r="H335" s="2"/>
      <c r="I335" s="2"/>
      <c r="J335" s="2"/>
      <c r="K335" s="2"/>
      <c r="L335" s="2"/>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row>
    <row r="336" spans="2:155" x14ac:dyDescent="0.25">
      <c r="B336" s="2"/>
      <c r="C336" s="2"/>
      <c r="D336" s="2"/>
      <c r="E336" s="2"/>
      <c r="F336" s="2"/>
      <c r="G336" s="2"/>
      <c r="H336" s="2"/>
      <c r="I336" s="2"/>
      <c r="J336" s="2"/>
      <c r="K336" s="2"/>
      <c r="L336" s="2"/>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row>
    <row r="337" spans="2:155" x14ac:dyDescent="0.25">
      <c r="B337" s="2"/>
      <c r="C337" s="2"/>
      <c r="D337" s="2"/>
      <c r="E337" s="2"/>
      <c r="F337" s="2"/>
      <c r="G337" s="2"/>
      <c r="H337" s="2"/>
      <c r="I337" s="2"/>
      <c r="J337" s="2"/>
      <c r="K337" s="2"/>
      <c r="L337" s="2"/>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row>
    <row r="338" spans="2:155" x14ac:dyDescent="0.25">
      <c r="B338" s="2"/>
      <c r="C338" s="2"/>
      <c r="D338" s="2"/>
      <c r="E338" s="2"/>
      <c r="F338" s="2"/>
      <c r="G338" s="2"/>
      <c r="H338" s="2"/>
      <c r="I338" s="2"/>
      <c r="J338" s="2"/>
      <c r="K338" s="2"/>
      <c r="L338" s="2"/>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row>
    <row r="339" spans="2:155" x14ac:dyDescent="0.25">
      <c r="B339" s="2"/>
      <c r="C339" s="2"/>
      <c r="D339" s="2"/>
      <c r="E339" s="2"/>
      <c r="F339" s="2"/>
      <c r="G339" s="2"/>
      <c r="H339" s="2"/>
      <c r="I339" s="2"/>
      <c r="J339" s="2"/>
      <c r="K339" s="2"/>
      <c r="L339" s="2"/>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row>
    <row r="340" spans="2:155" x14ac:dyDescent="0.25">
      <c r="B340" s="2"/>
      <c r="C340" s="2"/>
      <c r="D340" s="2"/>
      <c r="E340" s="2"/>
      <c r="F340" s="2"/>
      <c r="G340" s="2"/>
      <c r="H340" s="2"/>
      <c r="I340" s="2"/>
      <c r="J340" s="2"/>
      <c r="K340" s="2"/>
      <c r="L340" s="2"/>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row>
    <row r="341" spans="2:155" x14ac:dyDescent="0.25">
      <c r="B341" s="2"/>
      <c r="C341" s="2"/>
      <c r="D341" s="2"/>
      <c r="E341" s="2"/>
      <c r="F341" s="2"/>
      <c r="G341" s="2"/>
      <c r="H341" s="2"/>
      <c r="I341" s="2"/>
      <c r="J341" s="2"/>
      <c r="K341" s="2"/>
      <c r="L341" s="2"/>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row>
    <row r="342" spans="2:155" x14ac:dyDescent="0.25">
      <c r="B342" s="2"/>
      <c r="C342" s="2"/>
      <c r="D342" s="2"/>
      <c r="E342" s="2"/>
      <c r="F342" s="2"/>
      <c r="G342" s="2"/>
      <c r="H342" s="2"/>
      <c r="I342" s="2"/>
      <c r="J342" s="2"/>
      <c r="K342" s="2"/>
      <c r="L342" s="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row>
    <row r="343" spans="2:155" x14ac:dyDescent="0.25">
      <c r="B343" s="2"/>
      <c r="C343" s="2"/>
      <c r="D343" s="2"/>
      <c r="E343" s="2"/>
      <c r="F343" s="2"/>
      <c r="G343" s="2"/>
      <c r="H343" s="2"/>
      <c r="I343" s="2"/>
      <c r="J343" s="2"/>
      <c r="K343" s="2"/>
      <c r="L343" s="2"/>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row>
    <row r="344" spans="2:155" x14ac:dyDescent="0.25">
      <c r="B344" s="2"/>
      <c r="C344" s="2"/>
      <c r="D344" s="2"/>
      <c r="E344" s="2"/>
      <c r="F344" s="2"/>
      <c r="G344" s="2"/>
      <c r="H344" s="2"/>
      <c r="I344" s="2"/>
      <c r="J344" s="2"/>
      <c r="K344" s="2"/>
      <c r="L344" s="2"/>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row>
    <row r="345" spans="2:155" x14ac:dyDescent="0.25">
      <c r="B345" s="2"/>
      <c r="C345" s="2"/>
      <c r="D345" s="2"/>
      <c r="E345" s="2"/>
      <c r="F345" s="2"/>
      <c r="G345" s="2"/>
      <c r="H345" s="2"/>
      <c r="I345" s="2"/>
      <c r="J345" s="2"/>
      <c r="K345" s="2"/>
      <c r="L345" s="2"/>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row>
    <row r="346" spans="2:155" x14ac:dyDescent="0.25">
      <c r="B346" s="2"/>
      <c r="C346" s="2"/>
      <c r="D346" s="2"/>
      <c r="E346" s="2"/>
      <c r="F346" s="2"/>
      <c r="G346" s="2"/>
      <c r="H346" s="2"/>
      <c r="I346" s="2"/>
      <c r="J346" s="2"/>
      <c r="K346" s="2"/>
      <c r="L346" s="2"/>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c r="DN346"/>
      <c r="DO346"/>
      <c r="DP346"/>
      <c r="DQ346"/>
      <c r="DR346"/>
      <c r="DS346"/>
      <c r="DT346"/>
      <c r="DU346"/>
      <c r="DV346"/>
      <c r="DW346"/>
      <c r="DX346"/>
      <c r="DY346"/>
      <c r="DZ346"/>
      <c r="EA346"/>
      <c r="EB346"/>
      <c r="EC346"/>
      <c r="ED346"/>
      <c r="EE346"/>
      <c r="EF346"/>
      <c r="EG346"/>
      <c r="EH346"/>
      <c r="EI346"/>
      <c r="EJ346"/>
      <c r="EK346"/>
      <c r="EL346"/>
      <c r="EM346"/>
      <c r="EN346"/>
      <c r="EO346"/>
      <c r="EP346"/>
      <c r="EQ346"/>
      <c r="ER346"/>
      <c r="ES346"/>
      <c r="ET346"/>
      <c r="EU346"/>
      <c r="EV346"/>
      <c r="EW346"/>
      <c r="EX346"/>
      <c r="EY346"/>
    </row>
    <row r="347" spans="2:155" x14ac:dyDescent="0.25">
      <c r="B347" s="2"/>
      <c r="C347" s="2"/>
      <c r="D347" s="2"/>
      <c r="E347" s="2"/>
      <c r="F347" s="2"/>
      <c r="G347" s="2"/>
      <c r="H347" s="2"/>
      <c r="I347" s="2"/>
      <c r="J347" s="2"/>
      <c r="K347" s="2"/>
      <c r="L347" s="2"/>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row>
    <row r="348" spans="2:155" x14ac:dyDescent="0.25">
      <c r="B348" s="2"/>
      <c r="C348" s="2"/>
      <c r="D348" s="2"/>
      <c r="E348" s="2"/>
      <c r="F348" s="2"/>
      <c r="G348" s="2"/>
      <c r="H348" s="2"/>
      <c r="I348" s="2"/>
      <c r="J348" s="2"/>
      <c r="K348" s="2"/>
      <c r="L348" s="2"/>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row>
    <row r="349" spans="2:155" x14ac:dyDescent="0.25">
      <c r="B349" s="2"/>
      <c r="C349" s="2"/>
      <c r="D349" s="2"/>
      <c r="E349" s="2"/>
      <c r="F349" s="2"/>
      <c r="G349" s="2"/>
      <c r="H349" s="2"/>
      <c r="I349" s="2"/>
      <c r="J349" s="2"/>
      <c r="K349" s="2"/>
      <c r="L349" s="2"/>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c r="EY349"/>
    </row>
    <row r="350" spans="2:155" x14ac:dyDescent="0.25">
      <c r="B350" s="2"/>
      <c r="C350" s="2"/>
      <c r="D350" s="2"/>
      <c r="E350" s="2"/>
      <c r="F350" s="2"/>
      <c r="G350" s="2"/>
      <c r="H350" s="2"/>
      <c r="I350" s="2"/>
      <c r="J350" s="2"/>
      <c r="K350" s="2"/>
      <c r="L350" s="2"/>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c r="EC350"/>
      <c r="ED350"/>
      <c r="EE350"/>
      <c r="EF350"/>
      <c r="EG350"/>
      <c r="EH350"/>
      <c r="EI350"/>
      <c r="EJ350"/>
      <c r="EK350"/>
      <c r="EL350"/>
      <c r="EM350"/>
      <c r="EN350"/>
      <c r="EO350"/>
      <c r="EP350"/>
      <c r="EQ350"/>
      <c r="ER350"/>
      <c r="ES350"/>
      <c r="ET350"/>
      <c r="EU350"/>
      <c r="EV350"/>
      <c r="EW350"/>
      <c r="EX350"/>
      <c r="EY350"/>
    </row>
    <row r="351" spans="2:155" x14ac:dyDescent="0.25">
      <c r="B351" s="2"/>
      <c r="C351" s="2"/>
      <c r="D351" s="2"/>
      <c r="E351" s="2"/>
      <c r="F351" s="2"/>
      <c r="G351" s="2"/>
      <c r="H351" s="2"/>
      <c r="I351" s="2"/>
      <c r="J351" s="2"/>
      <c r="K351" s="2"/>
      <c r="L351" s="2"/>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c r="DI351"/>
      <c r="DJ351"/>
      <c r="DK351"/>
      <c r="DL351"/>
      <c r="DM351"/>
      <c r="DN351"/>
      <c r="DO351"/>
      <c r="DP351"/>
      <c r="DQ351"/>
      <c r="DR351"/>
      <c r="DS351"/>
      <c r="DT351"/>
      <c r="DU351"/>
      <c r="DV351"/>
      <c r="DW351"/>
      <c r="DX351"/>
      <c r="DY351"/>
      <c r="DZ351"/>
      <c r="EA351"/>
      <c r="EB351"/>
      <c r="EC351"/>
      <c r="ED351"/>
      <c r="EE351"/>
      <c r="EF351"/>
      <c r="EG351"/>
      <c r="EH351"/>
      <c r="EI351"/>
      <c r="EJ351"/>
      <c r="EK351"/>
      <c r="EL351"/>
      <c r="EM351"/>
      <c r="EN351"/>
      <c r="EO351"/>
      <c r="EP351"/>
      <c r="EQ351"/>
      <c r="ER351"/>
      <c r="ES351"/>
      <c r="ET351"/>
      <c r="EU351"/>
      <c r="EV351"/>
      <c r="EW351"/>
      <c r="EX351"/>
      <c r="EY351"/>
    </row>
    <row r="352" spans="2:155" x14ac:dyDescent="0.25">
      <c r="B352" s="2"/>
      <c r="C352" s="2"/>
      <c r="D352" s="2"/>
      <c r="E352" s="2"/>
      <c r="F352" s="2"/>
      <c r="G352" s="2"/>
      <c r="H352" s="2"/>
      <c r="I352" s="2"/>
      <c r="J352" s="2"/>
      <c r="K352" s="2"/>
      <c r="L352" s="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c r="DP352"/>
      <c r="DQ352"/>
      <c r="DR352"/>
      <c r="DS352"/>
      <c r="DT352"/>
      <c r="DU352"/>
      <c r="DV352"/>
      <c r="DW352"/>
      <c r="DX352"/>
      <c r="DY352"/>
      <c r="DZ352"/>
      <c r="EA352"/>
      <c r="EB352"/>
      <c r="EC352"/>
      <c r="ED352"/>
      <c r="EE352"/>
      <c r="EF352"/>
      <c r="EG352"/>
      <c r="EH352"/>
      <c r="EI352"/>
      <c r="EJ352"/>
      <c r="EK352"/>
      <c r="EL352"/>
      <c r="EM352"/>
      <c r="EN352"/>
      <c r="EO352"/>
      <c r="EP352"/>
      <c r="EQ352"/>
      <c r="ER352"/>
      <c r="ES352"/>
      <c r="ET352"/>
      <c r="EU352"/>
      <c r="EV352"/>
      <c r="EW352"/>
      <c r="EX352"/>
      <c r="EY352"/>
    </row>
    <row r="353" spans="2:155" x14ac:dyDescent="0.25">
      <c r="B353" s="2"/>
      <c r="C353" s="2"/>
      <c r="D353" s="2"/>
      <c r="E353" s="2"/>
      <c r="F353" s="2"/>
      <c r="G353" s="2"/>
      <c r="H353" s="2"/>
      <c r="I353" s="2"/>
      <c r="J353" s="2"/>
      <c r="K353" s="2"/>
      <c r="L353" s="2"/>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c r="DN353"/>
      <c r="DO353"/>
      <c r="DP353"/>
      <c r="DQ353"/>
      <c r="DR353"/>
      <c r="DS353"/>
      <c r="DT353"/>
      <c r="DU353"/>
      <c r="DV353"/>
      <c r="DW353"/>
      <c r="DX353"/>
      <c r="DY353"/>
      <c r="DZ353"/>
      <c r="EA353"/>
      <c r="EB353"/>
      <c r="EC353"/>
      <c r="ED353"/>
      <c r="EE353"/>
      <c r="EF353"/>
      <c r="EG353"/>
      <c r="EH353"/>
      <c r="EI353"/>
      <c r="EJ353"/>
      <c r="EK353"/>
      <c r="EL353"/>
      <c r="EM353"/>
      <c r="EN353"/>
      <c r="EO353"/>
      <c r="EP353"/>
      <c r="EQ353"/>
      <c r="ER353"/>
      <c r="ES353"/>
      <c r="ET353"/>
      <c r="EU353"/>
      <c r="EV353"/>
      <c r="EW353"/>
      <c r="EX353"/>
      <c r="EY353"/>
    </row>
    <row r="354" spans="2:155" x14ac:dyDescent="0.25">
      <c r="B354" s="2"/>
      <c r="C354" s="2"/>
      <c r="D354" s="2"/>
      <c r="E354" s="2"/>
      <c r="F354" s="2"/>
      <c r="G354" s="2"/>
      <c r="H354" s="2"/>
      <c r="I354" s="2"/>
      <c r="J354" s="2"/>
      <c r="K354" s="2"/>
      <c r="L354" s="2"/>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c r="DN354"/>
      <c r="DO354"/>
      <c r="DP354"/>
      <c r="DQ354"/>
      <c r="DR354"/>
      <c r="DS354"/>
      <c r="DT354"/>
      <c r="DU354"/>
      <c r="DV354"/>
      <c r="DW354"/>
      <c r="DX354"/>
      <c r="DY354"/>
      <c r="DZ354"/>
      <c r="EA354"/>
      <c r="EB354"/>
      <c r="EC354"/>
      <c r="ED354"/>
      <c r="EE354"/>
      <c r="EF354"/>
      <c r="EG354"/>
      <c r="EH354"/>
      <c r="EI354"/>
      <c r="EJ354"/>
      <c r="EK354"/>
      <c r="EL354"/>
      <c r="EM354"/>
      <c r="EN354"/>
      <c r="EO354"/>
      <c r="EP354"/>
      <c r="EQ354"/>
      <c r="ER354"/>
      <c r="ES354"/>
      <c r="ET354"/>
      <c r="EU354"/>
      <c r="EV354"/>
      <c r="EW354"/>
      <c r="EX354"/>
      <c r="EY354"/>
    </row>
    <row r="355" spans="2:155" x14ac:dyDescent="0.25">
      <c r="B355" s="2"/>
      <c r="C355" s="2"/>
      <c r="D355" s="2"/>
      <c r="E355" s="2"/>
      <c r="F355" s="2"/>
      <c r="G355" s="2"/>
      <c r="H355" s="2"/>
      <c r="I355" s="2"/>
      <c r="J355" s="2"/>
      <c r="K355" s="2"/>
      <c r="L355" s="2"/>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c r="DI355"/>
      <c r="DJ355"/>
      <c r="DK355"/>
      <c r="DL355"/>
      <c r="DM355"/>
      <c r="DN355"/>
      <c r="DO355"/>
      <c r="DP355"/>
      <c r="DQ355"/>
      <c r="DR355"/>
      <c r="DS355"/>
      <c r="DT355"/>
      <c r="DU355"/>
      <c r="DV355"/>
      <c r="DW355"/>
      <c r="DX355"/>
      <c r="DY355"/>
      <c r="DZ355"/>
      <c r="EA355"/>
      <c r="EB355"/>
      <c r="EC355"/>
      <c r="ED355"/>
      <c r="EE355"/>
      <c r="EF355"/>
      <c r="EG355"/>
      <c r="EH355"/>
      <c r="EI355"/>
      <c r="EJ355"/>
      <c r="EK355"/>
      <c r="EL355"/>
      <c r="EM355"/>
      <c r="EN355"/>
      <c r="EO355"/>
      <c r="EP355"/>
      <c r="EQ355"/>
      <c r="ER355"/>
      <c r="ES355"/>
      <c r="ET355"/>
      <c r="EU355"/>
      <c r="EV355"/>
      <c r="EW355"/>
      <c r="EX355"/>
      <c r="EY355"/>
    </row>
    <row r="356" spans="2:155" x14ac:dyDescent="0.25">
      <c r="B356" s="2"/>
      <c r="C356" s="2"/>
      <c r="D356" s="2"/>
      <c r="E356" s="2"/>
      <c r="F356" s="2"/>
      <c r="G356" s="2"/>
      <c r="H356" s="2"/>
      <c r="I356" s="2"/>
      <c r="J356" s="2"/>
      <c r="K356" s="2"/>
      <c r="L356" s="2"/>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c r="DN356"/>
      <c r="DO356"/>
      <c r="DP356"/>
      <c r="DQ356"/>
      <c r="DR356"/>
      <c r="DS356"/>
      <c r="DT356"/>
      <c r="DU356"/>
      <c r="DV356"/>
      <c r="DW356"/>
      <c r="DX356"/>
      <c r="DY356"/>
      <c r="DZ356"/>
      <c r="EA356"/>
      <c r="EB356"/>
      <c r="EC356"/>
      <c r="ED356"/>
      <c r="EE356"/>
      <c r="EF356"/>
      <c r="EG356"/>
      <c r="EH356"/>
      <c r="EI356"/>
      <c r="EJ356"/>
      <c r="EK356"/>
      <c r="EL356"/>
      <c r="EM356"/>
      <c r="EN356"/>
      <c r="EO356"/>
      <c r="EP356"/>
      <c r="EQ356"/>
      <c r="ER356"/>
      <c r="ES356"/>
      <c r="ET356"/>
      <c r="EU356"/>
      <c r="EV356"/>
      <c r="EW356"/>
      <c r="EX356"/>
      <c r="EY356"/>
    </row>
    <row r="357" spans="2:155" x14ac:dyDescent="0.25">
      <c r="B357" s="2"/>
      <c r="C357" s="2"/>
      <c r="D357" s="2"/>
      <c r="E357" s="2"/>
      <c r="F357" s="2"/>
      <c r="G357" s="2"/>
      <c r="H357" s="2"/>
      <c r="I357" s="2"/>
      <c r="J357" s="2"/>
      <c r="K357" s="2"/>
      <c r="L357" s="2"/>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c r="DN357"/>
      <c r="DO357"/>
      <c r="DP357"/>
      <c r="DQ357"/>
      <c r="DR357"/>
      <c r="DS357"/>
      <c r="DT357"/>
      <c r="DU357"/>
      <c r="DV357"/>
      <c r="DW357"/>
      <c r="DX357"/>
      <c r="DY357"/>
      <c r="DZ357"/>
      <c r="EA357"/>
      <c r="EB357"/>
      <c r="EC357"/>
      <c r="ED357"/>
      <c r="EE357"/>
      <c r="EF357"/>
      <c r="EG357"/>
      <c r="EH357"/>
      <c r="EI357"/>
      <c r="EJ357"/>
      <c r="EK357"/>
      <c r="EL357"/>
      <c r="EM357"/>
      <c r="EN357"/>
      <c r="EO357"/>
      <c r="EP357"/>
      <c r="EQ357"/>
      <c r="ER357"/>
      <c r="ES357"/>
      <c r="ET357"/>
      <c r="EU357"/>
      <c r="EV357"/>
      <c r="EW357"/>
      <c r="EX357"/>
      <c r="EY357"/>
    </row>
    <row r="358" spans="2:155" x14ac:dyDescent="0.25">
      <c r="B358" s="2"/>
      <c r="C358" s="2"/>
      <c r="D358" s="2"/>
      <c r="E358" s="2"/>
      <c r="F358" s="2"/>
      <c r="G358" s="2"/>
      <c r="H358" s="2"/>
      <c r="I358" s="2"/>
      <c r="J358" s="2"/>
      <c r="K358" s="2"/>
      <c r="L358" s="2"/>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c r="EY358"/>
    </row>
    <row r="359" spans="2:155" x14ac:dyDescent="0.25">
      <c r="B359" s="2"/>
      <c r="C359" s="2"/>
      <c r="D359" s="2"/>
      <c r="E359" s="2"/>
      <c r="F359" s="2"/>
      <c r="G359" s="2"/>
      <c r="H359" s="2"/>
      <c r="I359" s="2"/>
      <c r="J359" s="2"/>
      <c r="K359" s="2"/>
      <c r="L359" s="2"/>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c r="EY359"/>
    </row>
    <row r="360" spans="2:155" x14ac:dyDescent="0.25">
      <c r="B360" s="2"/>
      <c r="C360" s="2"/>
      <c r="D360" s="2"/>
      <c r="E360" s="2"/>
      <c r="F360" s="2"/>
      <c r="G360" s="2"/>
      <c r="H360" s="2"/>
      <c r="I360" s="2"/>
      <c r="J360" s="2"/>
      <c r="K360" s="2"/>
      <c r="L360" s="2"/>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c r="EY360"/>
    </row>
    <row r="361" spans="2:155" x14ac:dyDescent="0.25">
      <c r="B361" s="2"/>
      <c r="C361" s="2"/>
      <c r="D361" s="2"/>
      <c r="E361" s="2"/>
      <c r="F361" s="2"/>
      <c r="G361" s="2"/>
      <c r="H361" s="2"/>
      <c r="I361" s="2"/>
      <c r="J361" s="2"/>
      <c r="K361" s="2"/>
      <c r="L361" s="2"/>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row>
    <row r="362" spans="2:155" x14ac:dyDescent="0.25">
      <c r="B362" s="2"/>
      <c r="C362" s="2"/>
      <c r="D362" s="2"/>
      <c r="E362" s="2"/>
      <c r="F362" s="2"/>
      <c r="G362" s="2"/>
      <c r="H362" s="2"/>
      <c r="I362" s="2"/>
      <c r="J362" s="2"/>
      <c r="K362" s="2"/>
      <c r="L362" s="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row>
    <row r="363" spans="2:155" x14ac:dyDescent="0.25">
      <c r="B363" s="2"/>
      <c r="C363" s="2"/>
      <c r="D363" s="2"/>
      <c r="E363" s="2"/>
      <c r="F363" s="2"/>
      <c r="G363" s="2"/>
      <c r="H363" s="2"/>
      <c r="I363" s="2"/>
      <c r="J363" s="2"/>
      <c r="K363" s="2"/>
      <c r="L363" s="2"/>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row>
    <row r="364" spans="2:155" x14ac:dyDescent="0.25">
      <c r="B364" s="2"/>
      <c r="C364" s="2"/>
      <c r="D364" s="2"/>
      <c r="E364" s="2"/>
      <c r="F364" s="2"/>
      <c r="G364" s="2"/>
      <c r="H364" s="2"/>
      <c r="I364" s="2"/>
      <c r="J364" s="2"/>
      <c r="K364" s="2"/>
      <c r="L364" s="2"/>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row>
    <row r="365" spans="2:155" x14ac:dyDescent="0.25">
      <c r="B365" s="2"/>
      <c r="C365" s="2"/>
      <c r="D365" s="2"/>
      <c r="E365" s="2"/>
      <c r="F365" s="2"/>
      <c r="G365" s="2"/>
      <c r="H365" s="2"/>
      <c r="I365" s="2"/>
      <c r="J365" s="2"/>
      <c r="K365" s="2"/>
      <c r="L365" s="2"/>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row>
    <row r="366" spans="2:155" x14ac:dyDescent="0.25">
      <c r="B366" s="2"/>
      <c r="C366" s="2"/>
      <c r="D366" s="2"/>
      <c r="E366" s="2"/>
      <c r="F366" s="2"/>
      <c r="G366" s="2"/>
      <c r="H366" s="2"/>
      <c r="I366" s="2"/>
      <c r="J366" s="2"/>
      <c r="K366" s="2"/>
      <c r="L366" s="2"/>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row>
    <row r="367" spans="2:155" x14ac:dyDescent="0.25">
      <c r="B367" s="2"/>
      <c r="C367" s="2"/>
      <c r="D367" s="2"/>
      <c r="E367" s="2"/>
      <c r="F367" s="2"/>
      <c r="G367" s="2"/>
      <c r="H367" s="2"/>
      <c r="I367" s="2"/>
      <c r="J367" s="2"/>
      <c r="K367" s="2"/>
      <c r="L367" s="2"/>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row>
    <row r="368" spans="2:155" x14ac:dyDescent="0.25">
      <c r="B368" s="2"/>
      <c r="C368" s="2"/>
      <c r="D368" s="2"/>
      <c r="E368" s="2"/>
      <c r="F368" s="2"/>
      <c r="G368" s="2"/>
      <c r="H368" s="2"/>
      <c r="I368" s="2"/>
      <c r="J368" s="2"/>
      <c r="K368" s="2"/>
      <c r="L368" s="2"/>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row>
    <row r="369" spans="1:155" x14ac:dyDescent="0.25">
      <c r="B369" s="2"/>
      <c r="C369" s="2"/>
      <c r="D369" s="2"/>
      <c r="E369" s="2"/>
      <c r="F369" s="2"/>
      <c r="G369" s="2"/>
      <c r="H369" s="2"/>
      <c r="I369" s="2"/>
      <c r="J369" s="2"/>
      <c r="K369" s="2"/>
      <c r="L369" s="2"/>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row>
    <row r="370" spans="1:155" x14ac:dyDescent="0.25">
      <c r="B370" s="2"/>
      <c r="C370" s="2"/>
      <c r="D370" s="2"/>
      <c r="E370" s="2"/>
      <c r="F370" s="2"/>
      <c r="G370" s="2"/>
      <c r="H370" s="2"/>
      <c r="I370" s="2"/>
      <c r="J370" s="2"/>
      <c r="K370" s="2"/>
      <c r="L370" s="2"/>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row>
    <row r="371" spans="1:155" x14ac:dyDescent="0.25">
      <c r="B371" s="2"/>
      <c r="C371" s="2"/>
      <c r="D371" s="2"/>
      <c r="E371" s="2"/>
      <c r="F371" s="2"/>
      <c r="G371" s="2"/>
      <c r="H371" s="2"/>
      <c r="I371" s="2"/>
      <c r="J371" s="2"/>
      <c r="K371" s="2"/>
      <c r="L371" s="2"/>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row>
    <row r="372" spans="1:155" x14ac:dyDescent="0.25">
      <c r="B372" s="2"/>
      <c r="C372" s="2"/>
      <c r="D372" s="2"/>
      <c r="E372" s="2"/>
      <c r="F372" s="2"/>
      <c r="G372" s="2"/>
      <c r="H372" s="2"/>
      <c r="I372" s="2"/>
      <c r="J372" s="2"/>
      <c r="K372" s="2"/>
      <c r="L372" s="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row>
    <row r="373" spans="1:155" x14ac:dyDescent="0.25">
      <c r="B373" s="2"/>
      <c r="C373" s="2"/>
      <c r="D373" s="2"/>
      <c r="E373" s="2"/>
      <c r="F373" s="2"/>
      <c r="G373" s="2"/>
      <c r="H373" s="2"/>
      <c r="I373" s="2"/>
      <c r="J373" s="2"/>
      <c r="K373" s="2"/>
      <c r="L373" s="2"/>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row>
    <row r="374" spans="1:155" x14ac:dyDescent="0.25">
      <c r="B374" s="2"/>
      <c r="C374" s="2"/>
      <c r="D374" s="2"/>
      <c r="E374" s="2"/>
      <c r="F374" s="2"/>
      <c r="G374" s="2"/>
      <c r="H374" s="2"/>
      <c r="I374" s="2"/>
      <c r="J374" s="2"/>
      <c r="K374" s="2"/>
      <c r="L374" s="2"/>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row>
    <row r="375" spans="1:155" x14ac:dyDescent="0.25">
      <c r="B375" s="2"/>
      <c r="C375" s="2"/>
      <c r="D375" s="2"/>
      <c r="E375" s="2"/>
      <c r="F375" s="2"/>
      <c r="G375" s="2"/>
      <c r="H375" s="2"/>
      <c r="I375" s="2"/>
      <c r="J375" s="2"/>
      <c r="K375" s="2"/>
      <c r="L375" s="2"/>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row>
    <row r="376" spans="1:155" x14ac:dyDescent="0.25">
      <c r="B376" s="2"/>
      <c r="C376" s="2"/>
      <c r="D376" s="2"/>
      <c r="E376" s="2"/>
      <c r="F376" s="2"/>
      <c r="G376" s="2"/>
      <c r="H376" s="2"/>
      <c r="I376" s="2"/>
      <c r="J376" s="2"/>
      <c r="K376" s="2"/>
      <c r="L376" s="2"/>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row>
    <row r="377" spans="1:155" x14ac:dyDescent="0.25">
      <c r="B377" s="2"/>
      <c r="C377" s="2"/>
      <c r="D377" s="2"/>
      <c r="E377" s="2"/>
      <c r="F377" s="2"/>
      <c r="G377" s="2"/>
      <c r="H377" s="2"/>
      <c r="I377" s="2"/>
      <c r="J377" s="2"/>
      <c r="K377" s="2"/>
      <c r="L377" s="2"/>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row>
    <row r="378" spans="1:155" x14ac:dyDescent="0.25">
      <c r="B378" s="2"/>
      <c r="C378" s="2"/>
      <c r="D378" s="2"/>
      <c r="E378" s="2"/>
      <c r="F378" s="2"/>
      <c r="G378" s="2"/>
      <c r="H378" s="2"/>
      <c r="I378" s="2"/>
      <c r="J378" s="2"/>
      <c r="K378" s="2"/>
      <c r="L378" s="2"/>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row>
    <row r="379" spans="1:155" x14ac:dyDescent="0.25">
      <c r="B379" s="2"/>
      <c r="C379" s="2"/>
      <c r="D379" s="2"/>
      <c r="E379" s="2"/>
      <c r="F379" s="2"/>
      <c r="G379" s="2"/>
      <c r="H379" s="2"/>
      <c r="I379" s="2"/>
      <c r="J379" s="2"/>
      <c r="K379" s="2"/>
      <c r="L379" s="2"/>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row>
    <row r="380" spans="1:155" x14ac:dyDescent="0.25">
      <c r="B380" s="2"/>
      <c r="C380" s="2"/>
      <c r="D380" s="2"/>
      <c r="E380" s="2"/>
      <c r="F380" s="2"/>
      <c r="G380" s="2"/>
      <c r="H380" s="2"/>
      <c r="I380" s="2"/>
      <c r="J380" s="2"/>
      <c r="K380" s="2"/>
      <c r="L380" s="2"/>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row>
    <row r="381" spans="1:155" x14ac:dyDescent="0.25">
      <c r="B381" s="2"/>
      <c r="C381" s="2"/>
      <c r="D381" s="2"/>
      <c r="E381" s="2"/>
      <c r="F381" s="2"/>
      <c r="G381" s="2"/>
      <c r="H381" s="2"/>
      <c r="I381" s="2"/>
      <c r="J381" s="2"/>
      <c r="K381" s="2"/>
      <c r="L381" s="2"/>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row>
    <row r="382" spans="1:155" x14ac:dyDescent="0.25">
      <c r="B382" s="2"/>
      <c r="C382" s="2"/>
      <c r="D382" s="2"/>
      <c r="E382" s="2"/>
      <c r="F382" s="2"/>
      <c r="G382" s="2"/>
      <c r="H382" s="2"/>
      <c r="I382" s="2"/>
      <c r="J382" s="2"/>
      <c r="K382" s="2"/>
      <c r="L382" s="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row>
    <row r="383" spans="1:155" x14ac:dyDescent="0.25">
      <c r="B383" s="2"/>
      <c r="C383" s="2"/>
      <c r="D383" s="2"/>
      <c r="E383" s="2"/>
      <c r="F383" s="2"/>
      <c r="G383" s="2"/>
      <c r="H383" s="2"/>
      <c r="I383" s="2"/>
      <c r="J383" s="2"/>
      <c r="K383" s="2"/>
      <c r="L383" s="2"/>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row>
    <row r="384" spans="1:155" x14ac:dyDescent="0.25">
      <c r="A384"/>
      <c r="B384" s="2"/>
      <c r="C384" s="2"/>
      <c r="D384" s="2"/>
      <c r="E384" s="2"/>
      <c r="F384" s="2"/>
      <c r="G384" s="2"/>
      <c r="H384" s="2"/>
      <c r="I384" s="2"/>
      <c r="J384" s="2"/>
      <c r="K384" s="2"/>
      <c r="L384" s="2"/>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row>
    <row r="385" spans="2:39" customFormat="1" x14ac:dyDescent="0.2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spans="2:39" customFormat="1" x14ac:dyDescent="0.2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spans="2:39" customFormat="1" x14ac:dyDescent="0.2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2:39" customFormat="1" x14ac:dyDescent="0.2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spans="2:39" customFormat="1" x14ac:dyDescent="0.2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spans="2:39" customFormat="1" x14ac:dyDescent="0.2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spans="2:39" customFormat="1" x14ac:dyDescent="0.2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spans="2:39" customFormat="1" x14ac:dyDescent="0.2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spans="2:39" customFormat="1" x14ac:dyDescent="0.2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spans="2:39" customFormat="1" x14ac:dyDescent="0.2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spans="2:39" customFormat="1" x14ac:dyDescent="0.2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spans="2:39" customFormat="1" x14ac:dyDescent="0.2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spans="2:39" customFormat="1" x14ac:dyDescent="0.2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spans="2:39" customFormat="1" x14ac:dyDescent="0.2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spans="2:39" customFormat="1" x14ac:dyDescent="0.2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spans="2:39" customFormat="1" x14ac:dyDescent="0.2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spans="2:39" customFormat="1" x14ac:dyDescent="0.2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spans="2:39" customFormat="1" x14ac:dyDescent="0.2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spans="2:39" customFormat="1" x14ac:dyDescent="0.2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spans="2:39" customFormat="1" x14ac:dyDescent="0.2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spans="2:39" customFormat="1" x14ac:dyDescent="0.2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spans="2:39" customFormat="1" x14ac:dyDescent="0.2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spans="2:39" customFormat="1" x14ac:dyDescent="0.2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2:39" customFormat="1" x14ac:dyDescent="0.2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2:39" customFormat="1" x14ac:dyDescent="0.2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spans="2:39" customFormat="1" x14ac:dyDescent="0.25">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spans="2:39" customFormat="1" x14ac:dyDescent="0.2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spans="2:39" customFormat="1" x14ac:dyDescent="0.2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spans="2:39" customFormat="1" x14ac:dyDescent="0.2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spans="2:39" customFormat="1" x14ac:dyDescent="0.25">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spans="2:39" customFormat="1" x14ac:dyDescent="0.25">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spans="2:39" customFormat="1" x14ac:dyDescent="0.25">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spans="2:39" customFormat="1" x14ac:dyDescent="0.25">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spans="2:39" customFormat="1" x14ac:dyDescent="0.25">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spans="2:39" customFormat="1" x14ac:dyDescent="0.25">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spans="2:39" customFormat="1" x14ac:dyDescent="0.25">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spans="2:39" customFormat="1" x14ac:dyDescent="0.25">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spans="2:39" customFormat="1" x14ac:dyDescent="0.25">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spans="2:39" customFormat="1" x14ac:dyDescent="0.25">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spans="2:39" customFormat="1" x14ac:dyDescent="0.25">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spans="2:39" customFormat="1" x14ac:dyDescent="0.25">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spans="2:39" customFormat="1" x14ac:dyDescent="0.25">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spans="2:39" customFormat="1" x14ac:dyDescent="0.25">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2:39" customFormat="1" x14ac:dyDescent="0.25">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spans="2:39" customFormat="1" x14ac:dyDescent="0.25">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spans="2:39" customFormat="1" x14ac:dyDescent="0.25">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spans="2:39" customFormat="1" x14ac:dyDescent="0.25">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spans="2:39" customFormat="1" x14ac:dyDescent="0.25">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spans="2:39" customFormat="1" x14ac:dyDescent="0.25">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spans="2:39" customFormat="1" x14ac:dyDescent="0.25">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spans="2:39" customFormat="1" x14ac:dyDescent="0.25">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spans="2:39" customFormat="1" x14ac:dyDescent="0.25">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spans="2:39" customFormat="1" x14ac:dyDescent="0.25">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spans="2:39" customFormat="1" x14ac:dyDescent="0.25">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spans="2:39" customFormat="1" x14ac:dyDescent="0.25">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spans="2:39" customFormat="1" x14ac:dyDescent="0.25">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spans="2:39" customFormat="1" x14ac:dyDescent="0.25">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spans="2:39" customFormat="1" x14ac:dyDescent="0.25">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spans="2:39" customFormat="1" x14ac:dyDescent="0.25">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spans="2:39" customFormat="1" x14ac:dyDescent="0.25">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spans="2:39" customFormat="1" x14ac:dyDescent="0.25">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spans="2:39" customFormat="1" x14ac:dyDescent="0.25">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spans="2:39" customFormat="1" x14ac:dyDescent="0.25">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spans="2:39" customFormat="1" x14ac:dyDescent="0.25">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spans="2:39" customFormat="1" x14ac:dyDescent="0.25">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spans="2:39" customFormat="1" x14ac:dyDescent="0.25">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spans="2:39" customFormat="1" x14ac:dyDescent="0.25">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spans="2:39" customFormat="1" x14ac:dyDescent="0.25">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spans="2:39" customFormat="1" x14ac:dyDescent="0.25">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spans="2:39" customFormat="1" x14ac:dyDescent="0.25">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spans="2:39" customFormat="1" x14ac:dyDescent="0.25">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spans="2:39" customFormat="1" x14ac:dyDescent="0.25">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spans="2:39" customFormat="1" x14ac:dyDescent="0.25">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spans="2:39" customFormat="1" x14ac:dyDescent="0.25">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spans="2:39" customFormat="1" x14ac:dyDescent="0.25">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spans="2:39" customFormat="1" x14ac:dyDescent="0.25">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spans="2:39" customFormat="1" x14ac:dyDescent="0.25">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spans="2:39" customFormat="1" x14ac:dyDescent="0.25">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spans="2:39" customFormat="1" x14ac:dyDescent="0.25">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spans="2:39" customFormat="1" x14ac:dyDescent="0.25">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spans="2:39" customFormat="1" x14ac:dyDescent="0.25">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spans="2:39" customFormat="1" x14ac:dyDescent="0.25">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spans="2:39" customFormat="1" x14ac:dyDescent="0.25">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spans="2:39" customFormat="1" x14ac:dyDescent="0.25">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spans="2:39" customFormat="1" x14ac:dyDescent="0.25">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spans="2:39" customFormat="1" x14ac:dyDescent="0.25">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spans="2:39" customFormat="1" x14ac:dyDescent="0.25">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spans="2:39" customFormat="1" x14ac:dyDescent="0.25">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spans="2:39" customFormat="1" x14ac:dyDescent="0.25">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spans="2:39" customFormat="1" x14ac:dyDescent="0.25">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spans="2:39" customFormat="1" x14ac:dyDescent="0.25">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spans="2:39" customFormat="1" x14ac:dyDescent="0.25">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spans="2:39" customFormat="1" x14ac:dyDescent="0.25">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spans="2:39" customFormat="1" x14ac:dyDescent="0.25">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spans="2:39" customFormat="1" x14ac:dyDescent="0.25">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spans="2:39" customFormat="1" x14ac:dyDescent="0.25">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spans="2:39" customFormat="1" x14ac:dyDescent="0.25">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2:39" customFormat="1" x14ac:dyDescent="0.25">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2:39" customFormat="1" x14ac:dyDescent="0.25">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spans="2:39" customFormat="1" x14ac:dyDescent="0.25">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spans="2:39" customFormat="1" x14ac:dyDescent="0.25">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spans="2:39" customFormat="1" x14ac:dyDescent="0.25">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spans="2:39" customFormat="1" x14ac:dyDescent="0.25">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spans="2:39" customFormat="1" x14ac:dyDescent="0.25">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spans="2:39" customFormat="1" x14ac:dyDescent="0.25">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spans="2:39" customFormat="1" x14ac:dyDescent="0.25">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spans="2:39" customFormat="1" x14ac:dyDescent="0.25">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spans="2:39" customFormat="1" x14ac:dyDescent="0.25">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spans="2:39" customFormat="1" x14ac:dyDescent="0.25">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spans="2:39" customFormat="1" x14ac:dyDescent="0.25">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spans="2:39" customFormat="1" x14ac:dyDescent="0.25">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spans="2:39" customFormat="1" x14ac:dyDescent="0.25">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spans="2:39" customFormat="1" x14ac:dyDescent="0.25">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spans="2:39" customFormat="1" x14ac:dyDescent="0.25">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spans="2:39" customFormat="1" x14ac:dyDescent="0.25">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spans="2:39" customFormat="1" x14ac:dyDescent="0.25">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spans="2:39" customFormat="1" x14ac:dyDescent="0.25">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spans="2:39" customFormat="1" x14ac:dyDescent="0.25">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spans="2:39" customFormat="1" x14ac:dyDescent="0.25">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spans="2:39" customFormat="1" x14ac:dyDescent="0.25">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spans="2:39" customFormat="1" x14ac:dyDescent="0.25">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spans="2:39" customFormat="1" x14ac:dyDescent="0.25">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spans="2:39" customFormat="1" x14ac:dyDescent="0.25">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spans="2:39" customFormat="1" x14ac:dyDescent="0.25">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spans="2:39" customFormat="1" x14ac:dyDescent="0.25">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spans="2:39" customFormat="1" x14ac:dyDescent="0.25">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spans="2:39" customFormat="1" x14ac:dyDescent="0.25">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spans="2:39" customFormat="1" x14ac:dyDescent="0.25">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spans="2:39" customFormat="1" x14ac:dyDescent="0.25">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spans="2:39" customFormat="1" x14ac:dyDescent="0.25">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spans="2:39" customFormat="1" x14ac:dyDescent="0.25">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spans="2:39" customFormat="1" x14ac:dyDescent="0.25">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spans="2:39" customFormat="1" x14ac:dyDescent="0.25">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spans="2:39" customFormat="1" x14ac:dyDescent="0.25">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spans="2:39" customFormat="1" x14ac:dyDescent="0.25">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spans="2:39" customFormat="1" x14ac:dyDescent="0.25">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spans="2:39" customFormat="1" x14ac:dyDescent="0.25">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spans="2:39" customFormat="1" x14ac:dyDescent="0.25">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spans="2:39" customFormat="1" x14ac:dyDescent="0.25">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spans="2:39" customFormat="1" x14ac:dyDescent="0.25">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spans="2:39" customFormat="1" x14ac:dyDescent="0.25">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spans="2:39" customFormat="1" x14ac:dyDescent="0.25">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spans="2:39" customFormat="1" x14ac:dyDescent="0.25">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spans="2:39" customFormat="1" x14ac:dyDescent="0.25">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spans="2:39" customFormat="1" x14ac:dyDescent="0.25">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spans="2:39" customFormat="1" x14ac:dyDescent="0.25">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spans="2:39" customFormat="1" x14ac:dyDescent="0.25">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spans="2:39" customFormat="1" x14ac:dyDescent="0.25">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spans="2:39" customFormat="1" x14ac:dyDescent="0.25">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spans="2:39" customFormat="1" x14ac:dyDescent="0.25">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spans="2:39" customFormat="1" x14ac:dyDescent="0.25">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spans="2:39" customFormat="1" x14ac:dyDescent="0.25">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spans="2:39" customFormat="1" x14ac:dyDescent="0.25">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spans="2:39" customFormat="1" x14ac:dyDescent="0.25">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spans="2:39" customFormat="1" x14ac:dyDescent="0.25">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spans="2:39" customFormat="1" x14ac:dyDescent="0.25">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spans="2:39" customFormat="1" x14ac:dyDescent="0.25">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spans="2:39" customFormat="1" x14ac:dyDescent="0.25">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spans="2:39" customFormat="1" x14ac:dyDescent="0.25">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spans="2:39" customFormat="1" x14ac:dyDescent="0.25">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spans="2:39" customFormat="1" x14ac:dyDescent="0.25">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spans="2:39" customFormat="1" x14ac:dyDescent="0.25">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spans="2:39" customFormat="1" x14ac:dyDescent="0.25">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spans="2:39" customFormat="1" x14ac:dyDescent="0.25">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spans="2:39" customFormat="1" x14ac:dyDescent="0.25">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spans="2:39" customFormat="1" x14ac:dyDescent="0.25">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spans="2:39" customFormat="1" x14ac:dyDescent="0.25">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spans="2:39" customFormat="1" x14ac:dyDescent="0.25">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spans="2:39" customFormat="1" x14ac:dyDescent="0.25">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spans="2:39" customFormat="1" x14ac:dyDescent="0.25">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spans="2:39" customFormat="1" x14ac:dyDescent="0.25">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2:39" customFormat="1" x14ac:dyDescent="0.25">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2:39" customFormat="1" x14ac:dyDescent="0.25">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spans="2:39" customFormat="1" x14ac:dyDescent="0.25">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spans="2:39" customFormat="1" x14ac:dyDescent="0.25">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spans="2:39" customFormat="1" x14ac:dyDescent="0.25">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spans="2:39" customFormat="1" x14ac:dyDescent="0.25">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spans="2:39" customFormat="1" x14ac:dyDescent="0.25">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spans="2:39" customFormat="1" x14ac:dyDescent="0.25">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spans="2:39" customFormat="1" x14ac:dyDescent="0.25">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spans="2:39" customFormat="1" x14ac:dyDescent="0.25">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spans="2:39" customFormat="1" x14ac:dyDescent="0.25">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spans="2:39" customFormat="1" x14ac:dyDescent="0.25">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spans="2:39" customFormat="1" x14ac:dyDescent="0.25">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spans="2:39" customFormat="1" x14ac:dyDescent="0.25">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spans="2:39" customFormat="1" x14ac:dyDescent="0.25">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spans="2:39" customFormat="1" x14ac:dyDescent="0.25">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spans="2:39" customFormat="1" x14ac:dyDescent="0.25">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spans="2:39" customFormat="1" x14ac:dyDescent="0.25">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spans="2:39" customFormat="1" x14ac:dyDescent="0.25">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spans="2:39" customFormat="1" x14ac:dyDescent="0.25">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spans="2:39" customFormat="1" x14ac:dyDescent="0.25">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spans="2:39" customFormat="1" x14ac:dyDescent="0.25">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spans="2:39" customFormat="1" x14ac:dyDescent="0.25">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spans="2:39" customFormat="1" x14ac:dyDescent="0.25">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spans="2:39" customFormat="1" x14ac:dyDescent="0.25">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spans="2:39" customFormat="1" x14ac:dyDescent="0.25">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spans="2:39" customFormat="1" x14ac:dyDescent="0.25">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spans="2:39" customFormat="1" x14ac:dyDescent="0.25">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spans="2:39" customFormat="1" x14ac:dyDescent="0.25">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spans="2:39" customFormat="1" x14ac:dyDescent="0.25">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spans="2:39" customFormat="1" x14ac:dyDescent="0.25">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spans="2:39" customFormat="1" x14ac:dyDescent="0.25">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spans="2:39" customFormat="1" x14ac:dyDescent="0.25">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spans="2:39" customFormat="1" x14ac:dyDescent="0.25">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spans="2:39" customFormat="1" x14ac:dyDescent="0.25">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spans="2:39" customFormat="1" x14ac:dyDescent="0.25">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spans="2:39" customFormat="1" x14ac:dyDescent="0.25">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spans="2:39" customFormat="1" x14ac:dyDescent="0.25">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spans="2:39" customFormat="1" x14ac:dyDescent="0.25">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spans="2:39" customFormat="1" x14ac:dyDescent="0.2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spans="2:39" customFormat="1" x14ac:dyDescent="0.2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spans="2:39" customFormat="1" x14ac:dyDescent="0.2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spans="2:39" customFormat="1" x14ac:dyDescent="0.2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spans="2:39" customFormat="1" x14ac:dyDescent="0.2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spans="2:39" customFormat="1" x14ac:dyDescent="0.2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spans="2:39" customFormat="1" x14ac:dyDescent="0.2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spans="2:39" customFormat="1" x14ac:dyDescent="0.2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spans="2:39" customFormat="1" x14ac:dyDescent="0.2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spans="2:39" customFormat="1" x14ac:dyDescent="0.2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spans="2:39" customFormat="1" x14ac:dyDescent="0.2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spans="2:39" customFormat="1" x14ac:dyDescent="0.2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spans="2:39" customFormat="1" x14ac:dyDescent="0.2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spans="2:39" customFormat="1" x14ac:dyDescent="0.2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spans="2:39" customFormat="1" x14ac:dyDescent="0.2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spans="2:39" customFormat="1" x14ac:dyDescent="0.2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spans="2:39" customFormat="1" x14ac:dyDescent="0.2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spans="2:39" customFormat="1" x14ac:dyDescent="0.2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spans="2:39" customFormat="1" x14ac:dyDescent="0.2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spans="2:39" customFormat="1" x14ac:dyDescent="0.2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spans="2:39" customFormat="1" x14ac:dyDescent="0.2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spans="2:39" customFormat="1" x14ac:dyDescent="0.2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spans="2:39" customFormat="1" x14ac:dyDescent="0.25">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spans="2:39" customFormat="1" x14ac:dyDescent="0.25">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spans="2:39" customFormat="1" x14ac:dyDescent="0.25">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spans="2:39" customFormat="1" x14ac:dyDescent="0.25">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spans="2:39" customFormat="1" x14ac:dyDescent="0.25">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spans="2:39" customFormat="1" x14ac:dyDescent="0.25">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spans="2:39" customFormat="1" x14ac:dyDescent="0.25">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spans="2:39" customFormat="1" x14ac:dyDescent="0.25">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spans="2:39" customFormat="1" x14ac:dyDescent="0.25">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spans="2:39" customFormat="1" x14ac:dyDescent="0.25">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spans="2:39" customFormat="1" x14ac:dyDescent="0.25">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spans="2:39" customFormat="1" x14ac:dyDescent="0.25">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spans="2:39" customFormat="1" x14ac:dyDescent="0.25">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spans="2:39" customFormat="1" x14ac:dyDescent="0.25">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spans="2:39" customFormat="1" x14ac:dyDescent="0.25">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spans="2:39" customFormat="1" x14ac:dyDescent="0.25">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2:39" customFormat="1" x14ac:dyDescent="0.25">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2:39" customFormat="1" x14ac:dyDescent="0.25">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spans="2:39" customFormat="1" x14ac:dyDescent="0.25">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spans="2:39" customFormat="1" x14ac:dyDescent="0.25">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spans="2:39" customFormat="1" x14ac:dyDescent="0.25">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spans="2:39" customFormat="1" x14ac:dyDescent="0.25">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spans="2:39" customFormat="1" x14ac:dyDescent="0.25">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spans="2:39" customFormat="1" x14ac:dyDescent="0.25">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spans="2:39" customFormat="1" x14ac:dyDescent="0.25">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spans="2:39" customFormat="1" x14ac:dyDescent="0.25">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spans="2:39" customFormat="1" x14ac:dyDescent="0.25">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spans="2:39" customFormat="1" x14ac:dyDescent="0.25">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spans="2:39" customFormat="1" x14ac:dyDescent="0.25">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spans="2:39" customFormat="1" x14ac:dyDescent="0.25">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spans="2:39" customFormat="1" x14ac:dyDescent="0.25">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spans="2:39" customFormat="1" x14ac:dyDescent="0.25">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spans="2:39" customFormat="1" x14ac:dyDescent="0.25">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spans="2:39" customFormat="1" x14ac:dyDescent="0.25">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spans="2:39" customFormat="1" x14ac:dyDescent="0.25">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spans="2:39" customFormat="1" x14ac:dyDescent="0.25">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spans="2:39" customFormat="1" x14ac:dyDescent="0.25">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spans="2:39" customFormat="1" x14ac:dyDescent="0.25">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spans="2:39" customFormat="1" x14ac:dyDescent="0.25">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spans="2:39" customFormat="1" x14ac:dyDescent="0.25">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spans="2:39" customFormat="1" x14ac:dyDescent="0.25">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spans="2:39" customFormat="1" x14ac:dyDescent="0.25">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spans="2:39" customFormat="1" x14ac:dyDescent="0.25">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spans="2:39" customFormat="1" x14ac:dyDescent="0.25">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2:39" customFormat="1" x14ac:dyDescent="0.25">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2:39" customFormat="1" x14ac:dyDescent="0.25">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spans="2:39" customFormat="1" x14ac:dyDescent="0.25">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spans="2:39" customFormat="1" x14ac:dyDescent="0.25">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spans="2:39" customFormat="1" x14ac:dyDescent="0.25">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spans="2:39" customFormat="1" x14ac:dyDescent="0.25">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2:39" customFormat="1" x14ac:dyDescent="0.25">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spans="2:39" customFormat="1" x14ac:dyDescent="0.25">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spans="2:39" customFormat="1" x14ac:dyDescent="0.25">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spans="2:39" customFormat="1" x14ac:dyDescent="0.25">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2:39" customFormat="1" x14ac:dyDescent="0.25">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spans="2:39" customFormat="1" x14ac:dyDescent="0.25">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spans="2:39" customFormat="1" x14ac:dyDescent="0.25">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spans="2:39" customFormat="1" x14ac:dyDescent="0.25">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spans="2:39" customFormat="1" x14ac:dyDescent="0.25">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spans="2:39" customFormat="1" x14ac:dyDescent="0.25">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spans="2:39" customFormat="1" x14ac:dyDescent="0.25">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spans="2:39" customFormat="1" x14ac:dyDescent="0.25">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spans="2:39" customFormat="1" x14ac:dyDescent="0.25">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spans="2:39" customFormat="1" x14ac:dyDescent="0.25">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spans="2:39" customFormat="1" x14ac:dyDescent="0.25">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spans="2:39" customFormat="1" x14ac:dyDescent="0.25">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spans="2:39" customFormat="1" x14ac:dyDescent="0.25">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spans="2:39" customFormat="1" x14ac:dyDescent="0.25">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spans="2:39" customFormat="1" x14ac:dyDescent="0.25">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spans="2:39" customFormat="1" x14ac:dyDescent="0.25">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spans="2:39" customFormat="1" x14ac:dyDescent="0.25">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spans="2:39" customFormat="1" x14ac:dyDescent="0.25">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spans="2:39" customFormat="1" x14ac:dyDescent="0.25">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spans="2:39" customFormat="1" x14ac:dyDescent="0.25">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spans="2:39" customFormat="1" x14ac:dyDescent="0.25">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spans="2:39" customFormat="1" x14ac:dyDescent="0.25">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spans="2:39" customFormat="1" x14ac:dyDescent="0.25">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spans="2:39" customFormat="1" x14ac:dyDescent="0.25">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spans="2:39" customFormat="1" x14ac:dyDescent="0.25">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2:39" customFormat="1" x14ac:dyDescent="0.25">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2:39" customFormat="1" x14ac:dyDescent="0.25">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spans="2:39" customFormat="1" x14ac:dyDescent="0.25">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spans="2:39" customFormat="1" x14ac:dyDescent="0.25">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spans="2:39" customFormat="1" x14ac:dyDescent="0.25">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spans="2:39" customFormat="1" x14ac:dyDescent="0.25">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spans="2:39" customFormat="1" x14ac:dyDescent="0.25">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spans="2:39" customFormat="1" x14ac:dyDescent="0.25">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spans="2:39" customFormat="1" x14ac:dyDescent="0.25">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spans="2:39" customFormat="1" x14ac:dyDescent="0.25">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spans="2:39" customFormat="1" x14ac:dyDescent="0.25">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spans="2:39" customFormat="1" x14ac:dyDescent="0.25">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spans="2:39" customFormat="1" x14ac:dyDescent="0.25">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spans="2:39" customFormat="1" x14ac:dyDescent="0.25">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spans="2:39" customFormat="1" x14ac:dyDescent="0.25">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spans="2:39" customFormat="1" x14ac:dyDescent="0.25">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spans="2:39" customFormat="1" x14ac:dyDescent="0.25">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spans="2:39" customFormat="1" x14ac:dyDescent="0.25">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spans="2:39" customFormat="1" x14ac:dyDescent="0.25">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spans="2:39" customFormat="1" x14ac:dyDescent="0.25">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spans="2:39" customFormat="1" x14ac:dyDescent="0.25">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spans="2:39" customFormat="1" x14ac:dyDescent="0.25">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spans="2:39" customFormat="1" x14ac:dyDescent="0.25">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spans="2:39" customFormat="1" x14ac:dyDescent="0.25">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spans="2:39" customFormat="1" x14ac:dyDescent="0.25">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spans="2:39" customFormat="1" x14ac:dyDescent="0.25">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spans="2:39" customFormat="1" x14ac:dyDescent="0.25">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spans="2:39" customFormat="1" x14ac:dyDescent="0.25">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spans="2:39" customFormat="1" x14ac:dyDescent="0.25">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spans="2:39" customFormat="1" x14ac:dyDescent="0.25">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spans="2:39" customFormat="1" x14ac:dyDescent="0.25">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spans="2:39" customFormat="1" x14ac:dyDescent="0.25">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spans="2:39" customFormat="1" x14ac:dyDescent="0.25">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spans="2:39" customFormat="1" x14ac:dyDescent="0.25">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spans="2:39" customFormat="1" x14ac:dyDescent="0.25">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spans="2:39" customFormat="1" x14ac:dyDescent="0.25">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spans="2:39" customFormat="1" x14ac:dyDescent="0.25">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spans="2:39" customFormat="1" x14ac:dyDescent="0.25">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spans="2:39" customFormat="1" x14ac:dyDescent="0.25">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spans="2:39" customFormat="1" x14ac:dyDescent="0.25">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spans="2:39" customFormat="1" x14ac:dyDescent="0.25">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spans="2:39" customFormat="1" x14ac:dyDescent="0.25">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spans="2:39" customFormat="1" x14ac:dyDescent="0.25">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spans="2:39" customFormat="1" x14ac:dyDescent="0.25">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spans="2:39" customFormat="1" x14ac:dyDescent="0.25">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spans="2:39" customFormat="1" x14ac:dyDescent="0.25">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spans="2:39" customFormat="1" x14ac:dyDescent="0.25">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spans="2:39" customFormat="1" x14ac:dyDescent="0.25">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spans="2:39" customFormat="1" x14ac:dyDescent="0.25">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spans="2:39" customFormat="1" x14ac:dyDescent="0.25">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spans="2:39" customFormat="1" x14ac:dyDescent="0.25">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spans="2:39" customFormat="1" x14ac:dyDescent="0.25">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spans="2:39" customFormat="1" x14ac:dyDescent="0.25">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spans="2:39" customFormat="1" x14ac:dyDescent="0.25">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spans="2:39" customFormat="1" x14ac:dyDescent="0.25">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spans="2:39" customFormat="1" x14ac:dyDescent="0.25">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spans="2:39" customFormat="1" x14ac:dyDescent="0.25">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spans="2:39" customFormat="1" x14ac:dyDescent="0.25">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spans="2:39" customFormat="1" x14ac:dyDescent="0.25">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spans="2:39" customFormat="1" x14ac:dyDescent="0.25">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spans="2:39" customFormat="1" x14ac:dyDescent="0.25">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spans="2:39" customFormat="1" x14ac:dyDescent="0.25">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spans="2:39" customFormat="1" x14ac:dyDescent="0.25">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spans="2:39" customFormat="1" x14ac:dyDescent="0.25">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spans="2:39" customFormat="1" x14ac:dyDescent="0.25">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spans="2:39" customFormat="1" x14ac:dyDescent="0.25">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spans="2:39" customFormat="1" x14ac:dyDescent="0.25">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spans="2:39" customFormat="1" x14ac:dyDescent="0.25">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spans="2:39" customFormat="1" x14ac:dyDescent="0.25">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spans="2:39" customFormat="1" x14ac:dyDescent="0.25">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spans="2:39" customFormat="1" x14ac:dyDescent="0.25">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spans="2:39" customFormat="1" x14ac:dyDescent="0.25">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spans="2:39" customFormat="1" x14ac:dyDescent="0.25">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spans="2:39" customFormat="1" x14ac:dyDescent="0.25">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spans="2:39" customFormat="1" x14ac:dyDescent="0.25">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spans="2:39" customFormat="1" x14ac:dyDescent="0.25">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spans="2:39" customFormat="1" x14ac:dyDescent="0.25">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spans="2:39" customFormat="1" x14ac:dyDescent="0.25">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spans="2:39" customFormat="1" x14ac:dyDescent="0.25">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spans="2:39" customFormat="1" x14ac:dyDescent="0.25">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spans="2:39" customFormat="1" x14ac:dyDescent="0.25">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spans="2:39" customFormat="1" x14ac:dyDescent="0.25">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spans="2:39" customFormat="1" x14ac:dyDescent="0.25">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2:39" customFormat="1" x14ac:dyDescent="0.25">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2:39" customFormat="1" x14ac:dyDescent="0.25">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2:39" customFormat="1" x14ac:dyDescent="0.25">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2:39" customFormat="1" x14ac:dyDescent="0.25">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spans="2:39" customFormat="1" x14ac:dyDescent="0.25">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spans="2:39" customFormat="1" x14ac:dyDescent="0.25">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spans="2:39" customFormat="1" x14ac:dyDescent="0.25">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spans="2:39" customFormat="1" x14ac:dyDescent="0.25">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spans="2:39" customFormat="1" x14ac:dyDescent="0.25">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spans="2:39" customFormat="1" x14ac:dyDescent="0.25">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spans="2:39" customFormat="1" x14ac:dyDescent="0.25">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spans="2:39" customFormat="1" x14ac:dyDescent="0.25">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2:39" customFormat="1" x14ac:dyDescent="0.25">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2:39" customFormat="1" x14ac:dyDescent="0.25">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2:39" customFormat="1" x14ac:dyDescent="0.25">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2:39" customFormat="1" x14ac:dyDescent="0.25">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spans="2:39" customFormat="1" x14ac:dyDescent="0.25">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spans="2:39" customFormat="1" x14ac:dyDescent="0.25">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spans="2:39" customFormat="1" x14ac:dyDescent="0.25">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spans="2:39" customFormat="1" x14ac:dyDescent="0.25">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spans="2:39" customFormat="1" x14ac:dyDescent="0.25">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spans="2:39" customFormat="1" x14ac:dyDescent="0.25">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spans="2:39" customFormat="1" x14ac:dyDescent="0.25">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spans="2:39" customFormat="1" x14ac:dyDescent="0.25">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spans="2:39" customFormat="1" x14ac:dyDescent="0.25">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spans="2:39" customFormat="1" x14ac:dyDescent="0.25">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spans="2:39" customFormat="1" x14ac:dyDescent="0.25">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spans="2:39" customFormat="1" x14ac:dyDescent="0.25">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spans="2:39" customFormat="1" x14ac:dyDescent="0.25">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spans="2:39" customFormat="1" x14ac:dyDescent="0.25">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spans="2:39" customFormat="1" x14ac:dyDescent="0.25">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spans="2:39" customFormat="1" x14ac:dyDescent="0.25">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spans="2:39" customFormat="1" x14ac:dyDescent="0.25">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spans="2:39" customFormat="1" x14ac:dyDescent="0.25">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spans="2:39" customFormat="1" x14ac:dyDescent="0.25">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spans="2:39" customFormat="1" x14ac:dyDescent="0.25">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spans="2:39" customFormat="1" x14ac:dyDescent="0.25">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spans="2:39" customFormat="1" x14ac:dyDescent="0.25">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spans="2:39" customFormat="1" x14ac:dyDescent="0.25">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spans="2:39" customFormat="1" x14ac:dyDescent="0.25">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spans="2:39" customFormat="1" x14ac:dyDescent="0.25">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spans="2:39" customFormat="1" x14ac:dyDescent="0.25">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2:39" customFormat="1" x14ac:dyDescent="0.25">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2:39" customFormat="1" x14ac:dyDescent="0.25">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spans="2:39" customFormat="1" x14ac:dyDescent="0.25">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spans="2:39" customFormat="1" x14ac:dyDescent="0.25">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spans="2:39" customFormat="1" x14ac:dyDescent="0.25">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spans="2:39" customFormat="1" x14ac:dyDescent="0.25">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spans="2:39" customFormat="1" x14ac:dyDescent="0.25">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spans="2:39" customFormat="1" x14ac:dyDescent="0.25">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spans="2:39" customFormat="1" x14ac:dyDescent="0.25">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spans="2:39" customFormat="1" x14ac:dyDescent="0.25">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spans="2:39" customFormat="1" x14ac:dyDescent="0.25">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spans="2:39" customFormat="1" x14ac:dyDescent="0.25">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spans="2:39" customFormat="1" x14ac:dyDescent="0.25">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spans="2:39" customFormat="1" x14ac:dyDescent="0.25">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spans="2:39" customFormat="1" x14ac:dyDescent="0.25">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spans="2:39" customFormat="1" x14ac:dyDescent="0.25">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spans="2:39" customFormat="1" x14ac:dyDescent="0.25">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spans="2:39" customFormat="1" x14ac:dyDescent="0.25">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spans="2:39" customFormat="1" x14ac:dyDescent="0.25">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spans="2:39" customFormat="1" x14ac:dyDescent="0.25">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spans="2:39" customFormat="1" x14ac:dyDescent="0.25">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2:39" customFormat="1" x14ac:dyDescent="0.25">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spans="2:39" customFormat="1" x14ac:dyDescent="0.25">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spans="2:39" customFormat="1" x14ac:dyDescent="0.25">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spans="2:39" customFormat="1" x14ac:dyDescent="0.25">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spans="2:39" customFormat="1" x14ac:dyDescent="0.25">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spans="2:39" customFormat="1" x14ac:dyDescent="0.25">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spans="2:39" customFormat="1" x14ac:dyDescent="0.25">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spans="2:39" customFormat="1" x14ac:dyDescent="0.25">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spans="2:39" customFormat="1" x14ac:dyDescent="0.25">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spans="2:39" customFormat="1" x14ac:dyDescent="0.25">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spans="2:39" customFormat="1" x14ac:dyDescent="0.25">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spans="2:39" customFormat="1" x14ac:dyDescent="0.25">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spans="2:39" customFormat="1" x14ac:dyDescent="0.25">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spans="2:39" customFormat="1" x14ac:dyDescent="0.25">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spans="2:39" customFormat="1" x14ac:dyDescent="0.25">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spans="2:39" customFormat="1" x14ac:dyDescent="0.25">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2:39" customFormat="1" x14ac:dyDescent="0.25">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spans="2:39" customFormat="1" x14ac:dyDescent="0.25">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spans="2:39" customFormat="1" x14ac:dyDescent="0.25">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spans="2:39" customFormat="1" x14ac:dyDescent="0.25">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spans="2:39" customFormat="1" x14ac:dyDescent="0.25">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spans="2:39" customFormat="1" x14ac:dyDescent="0.25">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spans="2:39" customFormat="1" x14ac:dyDescent="0.25">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spans="2:39" customFormat="1" x14ac:dyDescent="0.25">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spans="2:39" customFormat="1" x14ac:dyDescent="0.25">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spans="2:39" customFormat="1" x14ac:dyDescent="0.25">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spans="2:39" customFormat="1" x14ac:dyDescent="0.25">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spans="2:39" customFormat="1" x14ac:dyDescent="0.25">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spans="2:39" customFormat="1" x14ac:dyDescent="0.25">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spans="2:39" customFormat="1" x14ac:dyDescent="0.25">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spans="2:39" customFormat="1" x14ac:dyDescent="0.25">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spans="2:39" customFormat="1" x14ac:dyDescent="0.25">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spans="2:39" customFormat="1" x14ac:dyDescent="0.25">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spans="2:39" customFormat="1" x14ac:dyDescent="0.25">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spans="2:39" customFormat="1" x14ac:dyDescent="0.25">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spans="2:39" customFormat="1" x14ac:dyDescent="0.25">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spans="2:39" customFormat="1" x14ac:dyDescent="0.25">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spans="2:39" customFormat="1" x14ac:dyDescent="0.25">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spans="2:39" customFormat="1" x14ac:dyDescent="0.25">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spans="2:39" customFormat="1" x14ac:dyDescent="0.25">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spans="2:39" customFormat="1" x14ac:dyDescent="0.25">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spans="2:39" customFormat="1" x14ac:dyDescent="0.25">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spans="2:39" customFormat="1" x14ac:dyDescent="0.25">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spans="2:39" customFormat="1" x14ac:dyDescent="0.25">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spans="2:39" customFormat="1" x14ac:dyDescent="0.25">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spans="2:39" customFormat="1" x14ac:dyDescent="0.25">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spans="2:39" customFormat="1" x14ac:dyDescent="0.25">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spans="2:39" customFormat="1" x14ac:dyDescent="0.25">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spans="2:39" customFormat="1" x14ac:dyDescent="0.25">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spans="2:39" customFormat="1" x14ac:dyDescent="0.25">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spans="2:39" customFormat="1" x14ac:dyDescent="0.25">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spans="2:39" customFormat="1" x14ac:dyDescent="0.25">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spans="2:39" customFormat="1" x14ac:dyDescent="0.25">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spans="2:39" customFormat="1" x14ac:dyDescent="0.25">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spans="2:39" customFormat="1" x14ac:dyDescent="0.25">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spans="2:39" customFormat="1" x14ac:dyDescent="0.25">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spans="2:39" customFormat="1" x14ac:dyDescent="0.25">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spans="2:39" customFormat="1" x14ac:dyDescent="0.25">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spans="2:39" customFormat="1" x14ac:dyDescent="0.25">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spans="2:39" customFormat="1" x14ac:dyDescent="0.25">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spans="2:39" customFormat="1" x14ac:dyDescent="0.25">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spans="2:39" customFormat="1" x14ac:dyDescent="0.25">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spans="2:39" customFormat="1" x14ac:dyDescent="0.25">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spans="2:39" customFormat="1" x14ac:dyDescent="0.25">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spans="2:39" customFormat="1" x14ac:dyDescent="0.25">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spans="2:39" customFormat="1" x14ac:dyDescent="0.25">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spans="2:39" customFormat="1" x14ac:dyDescent="0.25">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spans="2:39" customFormat="1" x14ac:dyDescent="0.25">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spans="2:39" customFormat="1" x14ac:dyDescent="0.25">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spans="2:39" customFormat="1" x14ac:dyDescent="0.25">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spans="2:39" customFormat="1" x14ac:dyDescent="0.25">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spans="2:39" customFormat="1" x14ac:dyDescent="0.25">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spans="2:39" customFormat="1" x14ac:dyDescent="0.25">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spans="2:39" customFormat="1" x14ac:dyDescent="0.25">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spans="2:39" customFormat="1" x14ac:dyDescent="0.25">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spans="2:39" customFormat="1" x14ac:dyDescent="0.25">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spans="2:39" customFormat="1" x14ac:dyDescent="0.25">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spans="2:39" customFormat="1" x14ac:dyDescent="0.25">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spans="2:39" customFormat="1" x14ac:dyDescent="0.25">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spans="2:39" customFormat="1" x14ac:dyDescent="0.25">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spans="2:39" customFormat="1" x14ac:dyDescent="0.25">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spans="2:39" customFormat="1" x14ac:dyDescent="0.25">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spans="2:39" customFormat="1" x14ac:dyDescent="0.25">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spans="2:39" customFormat="1" x14ac:dyDescent="0.25">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spans="2:39" customFormat="1" x14ac:dyDescent="0.25">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spans="2:39" customFormat="1" x14ac:dyDescent="0.25">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spans="2:39" customFormat="1" x14ac:dyDescent="0.25">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spans="2:39" customFormat="1" x14ac:dyDescent="0.25">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spans="2:39" customFormat="1" x14ac:dyDescent="0.25">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spans="2:39" customFormat="1" x14ac:dyDescent="0.25">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spans="2:39" customFormat="1" x14ac:dyDescent="0.25">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spans="2:39" customFormat="1" x14ac:dyDescent="0.25">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spans="2:39" customFormat="1" x14ac:dyDescent="0.25">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spans="2:39" customFormat="1" x14ac:dyDescent="0.25">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spans="2:39" customFormat="1" x14ac:dyDescent="0.25">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spans="2:39" customFormat="1" x14ac:dyDescent="0.25">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spans="2:39" customFormat="1" x14ac:dyDescent="0.25">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spans="2:39" customFormat="1" x14ac:dyDescent="0.25">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spans="2:39" customFormat="1" x14ac:dyDescent="0.25">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spans="2:39" customFormat="1" x14ac:dyDescent="0.25">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spans="2:39" customFormat="1" x14ac:dyDescent="0.25">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spans="2:39" customFormat="1" x14ac:dyDescent="0.25">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spans="2:39" customFormat="1" x14ac:dyDescent="0.25">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spans="2:39" customFormat="1" x14ac:dyDescent="0.25">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spans="2:39" customFormat="1" x14ac:dyDescent="0.25">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spans="2:39" customFormat="1" x14ac:dyDescent="0.25">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spans="2:39" customFormat="1" x14ac:dyDescent="0.25">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spans="2:39" customFormat="1" x14ac:dyDescent="0.25">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spans="2:39" customFormat="1" x14ac:dyDescent="0.25">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spans="2:39" customFormat="1" x14ac:dyDescent="0.25">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spans="2:39" customFormat="1" x14ac:dyDescent="0.25">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spans="2:39" customFormat="1" x14ac:dyDescent="0.25">
      <c r="B953" s="2"/>
      <c r="C953" s="2"/>
      <c r="D953" s="2"/>
      <c r="E953" s="2"/>
      <c r="F953" s="2"/>
      <c r="G953" s="2"/>
      <c r="H953" s="2"/>
      <c r="I953" s="2"/>
      <c r="J953" s="2"/>
      <c r="K953" s="2"/>
      <c r="L953" s="2"/>
    </row>
    <row r="954" spans="2:39" customFormat="1" x14ac:dyDescent="0.25">
      <c r="B954" s="2"/>
      <c r="C954" s="2"/>
      <c r="D954" s="2"/>
      <c r="E954" s="2"/>
      <c r="F954" s="2"/>
      <c r="G954" s="2"/>
      <c r="H954" s="2"/>
      <c r="I954" s="2"/>
      <c r="J954" s="2"/>
      <c r="K954" s="2"/>
      <c r="L954" s="2"/>
    </row>
    <row r="955" spans="2:39" customFormat="1" x14ac:dyDescent="0.25">
      <c r="B955" s="2"/>
      <c r="C955" s="2"/>
      <c r="D955" s="2"/>
      <c r="E955" s="2"/>
      <c r="F955" s="2"/>
      <c r="G955" s="2"/>
      <c r="H955" s="2"/>
      <c r="I955" s="2"/>
      <c r="J955" s="2"/>
      <c r="K955" s="2"/>
      <c r="L955" s="2"/>
    </row>
    <row r="956" spans="2:39" customFormat="1" x14ac:dyDescent="0.25">
      <c r="B956" s="2"/>
      <c r="C956" s="2"/>
      <c r="D956" s="2"/>
      <c r="E956" s="2"/>
      <c r="F956" s="2"/>
      <c r="G956" s="2"/>
      <c r="H956" s="2"/>
      <c r="I956" s="2"/>
      <c r="J956" s="2"/>
      <c r="K956" s="2"/>
      <c r="L956" s="2"/>
    </row>
    <row r="957" spans="2:39" customFormat="1" x14ac:dyDescent="0.25">
      <c r="B957" s="2"/>
      <c r="C957" s="2"/>
      <c r="D957" s="2"/>
      <c r="E957" s="2"/>
      <c r="F957" s="2"/>
      <c r="G957" s="2"/>
      <c r="H957" s="2"/>
      <c r="I957" s="2"/>
      <c r="J957" s="2"/>
      <c r="K957" s="2"/>
      <c r="L957" s="2"/>
    </row>
    <row r="958" spans="2:39" customFormat="1" x14ac:dyDescent="0.25">
      <c r="B958" s="2"/>
      <c r="C958" s="2"/>
      <c r="D958" s="2"/>
      <c r="E958" s="2"/>
      <c r="F958" s="2"/>
      <c r="G958" s="2"/>
      <c r="H958" s="2"/>
      <c r="I958" s="2"/>
      <c r="J958" s="2"/>
      <c r="K958" s="2"/>
      <c r="L958" s="2"/>
    </row>
    <row r="959" spans="2:39" customFormat="1" x14ac:dyDescent="0.25">
      <c r="B959" s="2"/>
      <c r="C959" s="2"/>
      <c r="D959" s="2"/>
      <c r="E959" s="2"/>
      <c r="F959" s="2"/>
      <c r="G959" s="2"/>
      <c r="H959" s="2"/>
      <c r="I959" s="2"/>
      <c r="J959" s="2"/>
      <c r="K959" s="2"/>
      <c r="L959" s="2"/>
    </row>
    <row r="960" spans="2:39" customFormat="1" x14ac:dyDescent="0.25">
      <c r="B960" s="2"/>
      <c r="C960" s="2"/>
      <c r="D960" s="2"/>
      <c r="E960" s="2"/>
      <c r="F960" s="2"/>
      <c r="G960" s="2"/>
      <c r="H960" s="2"/>
      <c r="I960" s="2"/>
      <c r="J960" s="2"/>
      <c r="K960" s="2"/>
      <c r="L960" s="2"/>
    </row>
    <row r="961" spans="2:12" customFormat="1" x14ac:dyDescent="0.25">
      <c r="B961" s="2"/>
      <c r="C961" s="2"/>
      <c r="D961" s="2"/>
      <c r="E961" s="2"/>
      <c r="F961" s="2"/>
      <c r="G961" s="2"/>
      <c r="H961" s="2"/>
      <c r="I961" s="2"/>
      <c r="J961" s="2"/>
      <c r="K961" s="2"/>
      <c r="L961" s="2"/>
    </row>
    <row r="962" spans="2:12" customFormat="1" x14ac:dyDescent="0.25">
      <c r="B962" s="2"/>
      <c r="C962" s="2"/>
      <c r="D962" s="2"/>
      <c r="E962" s="2"/>
      <c r="F962" s="2"/>
      <c r="G962" s="2"/>
      <c r="H962" s="2"/>
      <c r="I962" s="2"/>
      <c r="J962" s="2"/>
      <c r="K962" s="2"/>
      <c r="L962" s="2"/>
    </row>
    <row r="963" spans="2:12" customFormat="1" x14ac:dyDescent="0.25">
      <c r="B963" s="2"/>
      <c r="C963" s="2"/>
      <c r="D963" s="2"/>
      <c r="E963" s="2"/>
      <c r="F963" s="2"/>
      <c r="G963" s="2"/>
      <c r="H963" s="2"/>
      <c r="I963" s="2"/>
      <c r="J963" s="2"/>
      <c r="K963" s="2"/>
      <c r="L963" s="2"/>
    </row>
    <row r="964" spans="2:12" customFormat="1" x14ac:dyDescent="0.25">
      <c r="B964" s="2"/>
      <c r="C964" s="2"/>
      <c r="D964" s="2"/>
      <c r="E964" s="2"/>
      <c r="F964" s="2"/>
      <c r="G964" s="2"/>
      <c r="H964" s="2"/>
      <c r="I964" s="2"/>
      <c r="J964" s="2"/>
      <c r="K964" s="2"/>
      <c r="L964" s="2"/>
    </row>
    <row r="965" spans="2:12" customFormat="1" x14ac:dyDescent="0.25">
      <c r="B965" s="2"/>
      <c r="C965" s="2"/>
      <c r="D965" s="2"/>
      <c r="E965" s="2"/>
      <c r="F965" s="2"/>
      <c r="G965" s="2"/>
      <c r="H965" s="2"/>
      <c r="I965" s="2"/>
      <c r="J965" s="2"/>
      <c r="K965" s="2"/>
      <c r="L965" s="2"/>
    </row>
    <row r="966" spans="2:12" customFormat="1" x14ac:dyDescent="0.25">
      <c r="B966" s="2"/>
      <c r="C966" s="2"/>
      <c r="D966" s="2"/>
      <c r="E966" s="2"/>
      <c r="F966" s="2"/>
      <c r="G966" s="2"/>
      <c r="H966" s="2"/>
      <c r="I966" s="2"/>
      <c r="J966" s="2"/>
      <c r="K966" s="2"/>
      <c r="L966" s="2"/>
    </row>
    <row r="967" spans="2:12" customFormat="1" x14ac:dyDescent="0.25">
      <c r="B967" s="2"/>
      <c r="C967" s="2"/>
      <c r="D967" s="2"/>
      <c r="E967" s="2"/>
      <c r="F967" s="2"/>
      <c r="G967" s="2"/>
      <c r="H967" s="2"/>
      <c r="I967" s="2"/>
      <c r="J967" s="2"/>
      <c r="K967" s="2"/>
      <c r="L967" s="2"/>
    </row>
    <row r="968" spans="2:12" customFormat="1" x14ac:dyDescent="0.25">
      <c r="B968" s="2"/>
      <c r="C968" s="2"/>
      <c r="D968" s="2"/>
      <c r="E968" s="2"/>
      <c r="F968" s="2"/>
      <c r="G968" s="2"/>
      <c r="H968" s="2"/>
      <c r="I968" s="2"/>
      <c r="J968" s="2"/>
      <c r="K968" s="2"/>
      <c r="L968" s="2"/>
    </row>
    <row r="969" spans="2:12" customFormat="1" x14ac:dyDescent="0.25">
      <c r="B969" s="2"/>
      <c r="C969" s="2"/>
      <c r="D969" s="2"/>
      <c r="E969" s="2"/>
      <c r="F969" s="2"/>
      <c r="G969" s="2"/>
      <c r="H969" s="2"/>
      <c r="I969" s="2"/>
      <c r="J969" s="2"/>
      <c r="K969" s="2"/>
      <c r="L969" s="2"/>
    </row>
    <row r="970" spans="2:12" customFormat="1" x14ac:dyDescent="0.25">
      <c r="B970" s="2"/>
      <c r="C970" s="2"/>
      <c r="D970" s="2"/>
      <c r="E970" s="2"/>
      <c r="F970" s="2"/>
      <c r="G970" s="2"/>
      <c r="H970" s="2"/>
      <c r="I970" s="2"/>
      <c r="J970" s="2"/>
      <c r="K970" s="2"/>
      <c r="L970" s="2"/>
    </row>
    <row r="971" spans="2:12" customFormat="1" x14ac:dyDescent="0.25">
      <c r="B971" s="2"/>
      <c r="C971" s="2"/>
      <c r="D971" s="2"/>
      <c r="E971" s="2"/>
      <c r="F971" s="2"/>
      <c r="G971" s="2"/>
      <c r="H971" s="2"/>
      <c r="I971" s="2"/>
      <c r="J971" s="2"/>
      <c r="K971" s="2"/>
      <c r="L971" s="2"/>
    </row>
    <row r="972" spans="2:12" customFormat="1" x14ac:dyDescent="0.25">
      <c r="B972" s="2"/>
      <c r="C972" s="2"/>
      <c r="D972" s="2"/>
      <c r="E972" s="2"/>
      <c r="F972" s="2"/>
      <c r="G972" s="2"/>
      <c r="H972" s="2"/>
      <c r="I972" s="2"/>
      <c r="J972" s="2"/>
      <c r="K972" s="2"/>
      <c r="L972" s="2"/>
    </row>
    <row r="973" spans="2:12" customFormat="1" x14ac:dyDescent="0.25">
      <c r="B973" s="2"/>
      <c r="C973" s="2"/>
      <c r="D973" s="2"/>
      <c r="E973" s="2"/>
      <c r="F973" s="2"/>
      <c r="G973" s="2"/>
      <c r="H973" s="2"/>
      <c r="I973" s="2"/>
      <c r="J973" s="2"/>
      <c r="K973" s="2"/>
      <c r="L973" s="2"/>
    </row>
    <row r="974" spans="2:12" customFormat="1" x14ac:dyDescent="0.25">
      <c r="B974" s="2"/>
      <c r="C974" s="2"/>
      <c r="D974" s="2"/>
      <c r="E974" s="2"/>
      <c r="F974" s="2"/>
      <c r="G974" s="2"/>
      <c r="H974" s="2"/>
      <c r="I974" s="2"/>
      <c r="J974" s="2"/>
      <c r="K974" s="2"/>
      <c r="L974" s="2"/>
    </row>
    <row r="975" spans="2:12" customFormat="1" x14ac:dyDescent="0.25">
      <c r="B975" s="2"/>
      <c r="C975" s="2"/>
      <c r="D975" s="2"/>
      <c r="E975" s="2"/>
      <c r="F975" s="2"/>
      <c r="G975" s="2"/>
      <c r="H975" s="2"/>
      <c r="I975" s="2"/>
      <c r="J975" s="2"/>
      <c r="K975" s="2"/>
      <c r="L975" s="2"/>
    </row>
    <row r="976" spans="2:12" customFormat="1" x14ac:dyDescent="0.25">
      <c r="B976" s="2"/>
      <c r="C976" s="2"/>
      <c r="D976" s="2"/>
      <c r="E976" s="2"/>
      <c r="F976" s="2"/>
      <c r="G976" s="2"/>
      <c r="H976" s="2"/>
      <c r="I976" s="2"/>
      <c r="J976" s="2"/>
      <c r="K976" s="2"/>
      <c r="L976" s="2"/>
    </row>
    <row r="977" spans="2:12" customFormat="1" x14ac:dyDescent="0.25">
      <c r="B977" s="2"/>
      <c r="C977" s="2"/>
      <c r="D977" s="2"/>
      <c r="E977" s="2"/>
      <c r="F977" s="2"/>
      <c r="G977" s="2"/>
      <c r="H977" s="2"/>
      <c r="I977" s="2"/>
      <c r="J977" s="2"/>
      <c r="K977" s="2"/>
      <c r="L977" s="2"/>
    </row>
    <row r="978" spans="2:12" customFormat="1" x14ac:dyDescent="0.25">
      <c r="B978" s="2"/>
      <c r="C978" s="2"/>
      <c r="D978" s="2"/>
      <c r="E978" s="2"/>
      <c r="F978" s="2"/>
      <c r="G978" s="2"/>
      <c r="H978" s="2"/>
      <c r="I978" s="2"/>
      <c r="J978" s="2"/>
      <c r="K978" s="2"/>
      <c r="L978" s="2"/>
    </row>
    <row r="979" spans="2:12" customFormat="1" x14ac:dyDescent="0.25">
      <c r="B979" s="2"/>
      <c r="C979" s="2"/>
      <c r="D979" s="2"/>
      <c r="E979" s="2"/>
      <c r="F979" s="2"/>
      <c r="G979" s="2"/>
      <c r="H979" s="2"/>
      <c r="I979" s="2"/>
      <c r="J979" s="2"/>
      <c r="K979" s="2"/>
      <c r="L979" s="2"/>
    </row>
    <row r="980" spans="2:12" customFormat="1" x14ac:dyDescent="0.25">
      <c r="B980" s="2"/>
      <c r="C980" s="2"/>
      <c r="D980" s="2"/>
      <c r="E980" s="2"/>
      <c r="F980" s="2"/>
      <c r="G980" s="2"/>
      <c r="H980" s="2"/>
      <c r="I980" s="2"/>
      <c r="J980" s="2"/>
      <c r="K980" s="2"/>
      <c r="L980" s="2"/>
    </row>
    <row r="981" spans="2:12" customFormat="1" x14ac:dyDescent="0.25">
      <c r="B981" s="2"/>
      <c r="C981" s="2"/>
      <c r="D981" s="2"/>
      <c r="E981" s="2"/>
      <c r="F981" s="2"/>
      <c r="G981" s="2"/>
      <c r="H981" s="2"/>
      <c r="I981" s="2"/>
      <c r="J981" s="2"/>
      <c r="K981" s="2"/>
      <c r="L981" s="2"/>
    </row>
    <row r="982" spans="2:12" customFormat="1" x14ac:dyDescent="0.25">
      <c r="B982" s="2"/>
      <c r="C982" s="2"/>
      <c r="D982" s="2"/>
      <c r="E982" s="2"/>
      <c r="F982" s="2"/>
      <c r="G982" s="2"/>
      <c r="H982" s="2"/>
      <c r="I982" s="2"/>
      <c r="J982" s="2"/>
      <c r="K982" s="2"/>
      <c r="L982" s="2"/>
    </row>
    <row r="983" spans="2:12" customFormat="1" x14ac:dyDescent="0.25">
      <c r="B983" s="2"/>
      <c r="C983" s="2"/>
      <c r="D983" s="2"/>
      <c r="E983" s="2"/>
      <c r="F983" s="2"/>
      <c r="G983" s="2"/>
      <c r="H983" s="2"/>
      <c r="I983" s="2"/>
      <c r="J983" s="2"/>
      <c r="K983" s="2"/>
      <c r="L983" s="2"/>
    </row>
    <row r="984" spans="2:12" customFormat="1" x14ac:dyDescent="0.25">
      <c r="B984" s="2"/>
      <c r="C984" s="2"/>
      <c r="D984" s="2"/>
      <c r="E984" s="2"/>
      <c r="F984" s="2"/>
      <c r="G984" s="2"/>
      <c r="H984" s="2"/>
      <c r="I984" s="2"/>
      <c r="J984" s="2"/>
      <c r="K984" s="2"/>
      <c r="L984" s="2"/>
    </row>
    <row r="985" spans="2:12" customFormat="1" x14ac:dyDescent="0.25">
      <c r="B985" s="2"/>
      <c r="C985" s="2"/>
      <c r="D985" s="2"/>
      <c r="E985" s="2"/>
      <c r="F985" s="2"/>
      <c r="G985" s="2"/>
      <c r="H985" s="2"/>
      <c r="I985" s="2"/>
      <c r="J985" s="2"/>
      <c r="K985" s="2"/>
      <c r="L985" s="2"/>
    </row>
    <row r="986" spans="2:12" customFormat="1" x14ac:dyDescent="0.25">
      <c r="B986" s="2"/>
      <c r="C986" s="2"/>
      <c r="D986" s="2"/>
      <c r="E986" s="2"/>
      <c r="F986" s="2"/>
      <c r="G986" s="2"/>
      <c r="H986" s="2"/>
      <c r="I986" s="2"/>
      <c r="J986" s="2"/>
      <c r="K986" s="2"/>
      <c r="L986" s="2"/>
    </row>
    <row r="987" spans="2:12" customFormat="1" x14ac:dyDescent="0.25">
      <c r="B987" s="2"/>
      <c r="C987" s="2"/>
      <c r="D987" s="2"/>
      <c r="E987" s="2"/>
      <c r="F987" s="2"/>
      <c r="G987" s="2"/>
      <c r="H987" s="2"/>
      <c r="I987" s="2"/>
      <c r="J987" s="2"/>
      <c r="K987" s="2"/>
      <c r="L987" s="2"/>
    </row>
    <row r="988" spans="2:12" customFormat="1" x14ac:dyDescent="0.25">
      <c r="B988" s="2"/>
      <c r="C988" s="2"/>
      <c r="D988" s="2"/>
      <c r="E988" s="2"/>
      <c r="F988" s="2"/>
      <c r="G988" s="2"/>
      <c r="H988" s="2"/>
      <c r="I988" s="2"/>
      <c r="J988" s="2"/>
      <c r="K988" s="2"/>
      <c r="L988" s="2"/>
    </row>
    <row r="989" spans="2:12" customFormat="1" x14ac:dyDescent="0.25">
      <c r="B989" s="2"/>
      <c r="C989" s="2"/>
      <c r="D989" s="2"/>
      <c r="E989" s="2"/>
      <c r="F989" s="2"/>
      <c r="G989" s="2"/>
      <c r="H989" s="2"/>
      <c r="I989" s="2"/>
      <c r="J989" s="2"/>
      <c r="K989" s="2"/>
      <c r="L989" s="2"/>
    </row>
    <row r="990" spans="2:12" customFormat="1" x14ac:dyDescent="0.25">
      <c r="B990" s="2"/>
      <c r="C990" s="2"/>
      <c r="D990" s="2"/>
      <c r="E990" s="2"/>
      <c r="F990" s="2"/>
      <c r="G990" s="2"/>
      <c r="H990" s="2"/>
      <c r="I990" s="2"/>
      <c r="J990" s="2"/>
      <c r="K990" s="2"/>
      <c r="L990" s="2"/>
    </row>
    <row r="991" spans="2:12" customFormat="1" x14ac:dyDescent="0.25">
      <c r="B991" s="2"/>
      <c r="C991" s="2"/>
      <c r="D991" s="2"/>
      <c r="E991" s="2"/>
      <c r="F991" s="2"/>
      <c r="G991" s="2"/>
      <c r="H991" s="2"/>
      <c r="I991" s="2"/>
      <c r="J991" s="2"/>
      <c r="K991" s="2"/>
      <c r="L991" s="2"/>
    </row>
    <row r="992" spans="2:12" customFormat="1" x14ac:dyDescent="0.25">
      <c r="B992" s="2"/>
      <c r="C992" s="2"/>
      <c r="D992" s="2"/>
      <c r="E992" s="2"/>
      <c r="F992" s="2"/>
      <c r="G992" s="2"/>
      <c r="H992" s="2"/>
      <c r="I992" s="2"/>
      <c r="J992" s="2"/>
      <c r="K992" s="2"/>
      <c r="L992" s="2"/>
    </row>
    <row r="993" spans="2:12" customFormat="1" x14ac:dyDescent="0.25">
      <c r="B993" s="2"/>
      <c r="C993" s="2"/>
      <c r="D993" s="2"/>
      <c r="E993" s="2"/>
      <c r="F993" s="2"/>
      <c r="G993" s="2"/>
      <c r="H993" s="2"/>
      <c r="I993" s="2"/>
      <c r="J993" s="2"/>
      <c r="K993" s="2"/>
      <c r="L993" s="2"/>
    </row>
    <row r="994" spans="2:12" customFormat="1" x14ac:dyDescent="0.25">
      <c r="B994" s="2"/>
      <c r="C994" s="2"/>
      <c r="D994" s="2"/>
      <c r="E994" s="2"/>
      <c r="F994" s="2"/>
      <c r="G994" s="2"/>
      <c r="H994" s="2"/>
      <c r="I994" s="2"/>
      <c r="J994" s="2"/>
      <c r="K994" s="2"/>
      <c r="L994" s="2"/>
    </row>
    <row r="995" spans="2:12" customFormat="1" x14ac:dyDescent="0.25">
      <c r="B995" s="2"/>
      <c r="C995" s="2"/>
      <c r="D995" s="2"/>
      <c r="E995" s="2"/>
      <c r="F995" s="2"/>
      <c r="G995" s="2"/>
      <c r="H995" s="2"/>
      <c r="I995" s="2"/>
      <c r="J995" s="2"/>
      <c r="K995" s="2"/>
      <c r="L995" s="2"/>
    </row>
    <row r="996" spans="2:12" customFormat="1" x14ac:dyDescent="0.25">
      <c r="B996" s="2"/>
      <c r="C996" s="2"/>
      <c r="D996" s="2"/>
      <c r="E996" s="2"/>
      <c r="F996" s="2"/>
      <c r="G996" s="2"/>
      <c r="H996" s="2"/>
      <c r="I996" s="2"/>
      <c r="J996" s="2"/>
      <c r="K996" s="2"/>
      <c r="L996" s="2"/>
    </row>
    <row r="997" spans="2:12" customFormat="1" x14ac:dyDescent="0.25">
      <c r="B997" s="2"/>
      <c r="C997" s="2"/>
      <c r="D997" s="2"/>
      <c r="E997" s="2"/>
      <c r="F997" s="2"/>
      <c r="G997" s="2"/>
      <c r="H997" s="2"/>
      <c r="I997" s="2"/>
      <c r="J997" s="2"/>
      <c r="K997" s="2"/>
      <c r="L997" s="2"/>
    </row>
    <row r="998" spans="2:12" customFormat="1" x14ac:dyDescent="0.25">
      <c r="B998" s="2"/>
      <c r="C998" s="2"/>
      <c r="D998" s="2"/>
      <c r="E998" s="2"/>
      <c r="F998" s="2"/>
      <c r="G998" s="2"/>
      <c r="H998" s="2"/>
      <c r="I998" s="2"/>
      <c r="J998" s="2"/>
      <c r="K998" s="2"/>
      <c r="L998" s="2"/>
    </row>
    <row r="999" spans="2:12" customFormat="1" x14ac:dyDescent="0.25">
      <c r="B999" s="2"/>
      <c r="C999" s="2"/>
      <c r="D999" s="2"/>
      <c r="E999" s="2"/>
      <c r="F999" s="2"/>
      <c r="G999" s="2"/>
      <c r="H999" s="2"/>
      <c r="I999" s="2"/>
      <c r="J999" s="2"/>
      <c r="K999" s="2"/>
      <c r="L999" s="2"/>
    </row>
    <row r="1000" spans="2:12" customFormat="1" x14ac:dyDescent="0.25">
      <c r="B1000" s="2"/>
      <c r="C1000" s="2"/>
      <c r="D1000" s="2"/>
      <c r="E1000" s="2"/>
      <c r="F1000" s="2"/>
      <c r="G1000" s="2"/>
      <c r="H1000" s="2"/>
      <c r="I1000" s="2"/>
      <c r="J1000" s="2"/>
      <c r="K1000" s="2"/>
      <c r="L1000" s="2"/>
    </row>
    <row r="1001" spans="2:12" customFormat="1" x14ac:dyDescent="0.25">
      <c r="B1001" s="2"/>
      <c r="C1001" s="2"/>
      <c r="D1001" s="2"/>
      <c r="E1001" s="2"/>
      <c r="F1001" s="2"/>
      <c r="G1001" s="2"/>
      <c r="H1001" s="2"/>
      <c r="I1001" s="2"/>
      <c r="J1001" s="2"/>
      <c r="K1001" s="2"/>
      <c r="L1001" s="2"/>
    </row>
    <row r="1002" spans="2:12" customFormat="1" x14ac:dyDescent="0.25">
      <c r="B1002" s="2"/>
      <c r="C1002" s="2"/>
      <c r="D1002" s="2"/>
      <c r="E1002" s="2"/>
      <c r="F1002" s="2"/>
      <c r="G1002" s="2"/>
      <c r="H1002" s="2"/>
      <c r="I1002" s="2"/>
      <c r="J1002" s="2"/>
      <c r="K1002" s="2"/>
      <c r="L1002" s="2"/>
    </row>
    <row r="1003" spans="2:12" customFormat="1" x14ac:dyDescent="0.25">
      <c r="B1003" s="2"/>
      <c r="C1003" s="2"/>
      <c r="D1003" s="2"/>
      <c r="E1003" s="2"/>
      <c r="F1003" s="2"/>
      <c r="G1003" s="2"/>
      <c r="H1003" s="2"/>
      <c r="I1003" s="2"/>
      <c r="J1003" s="2"/>
      <c r="K1003" s="2"/>
      <c r="L1003" s="2"/>
    </row>
    <row r="1004" spans="2:12" customFormat="1" x14ac:dyDescent="0.25">
      <c r="B1004" s="2"/>
      <c r="C1004" s="2"/>
      <c r="D1004" s="2"/>
      <c r="E1004" s="2"/>
      <c r="F1004" s="2"/>
      <c r="G1004" s="2"/>
      <c r="H1004" s="2"/>
      <c r="I1004" s="2"/>
      <c r="J1004" s="2"/>
      <c r="K1004" s="2"/>
      <c r="L1004" s="2"/>
    </row>
    <row r="1005" spans="2:12" customFormat="1" x14ac:dyDescent="0.25">
      <c r="B1005" s="2"/>
      <c r="C1005" s="2"/>
      <c r="D1005" s="2"/>
      <c r="E1005" s="2"/>
      <c r="F1005" s="2"/>
      <c r="G1005" s="2"/>
      <c r="H1005" s="2"/>
      <c r="I1005" s="2"/>
      <c r="J1005" s="2"/>
      <c r="K1005" s="2"/>
      <c r="L1005" s="2"/>
    </row>
    <row r="1006" spans="2:12" customFormat="1" x14ac:dyDescent="0.25">
      <c r="B1006" s="2"/>
      <c r="C1006" s="2"/>
      <c r="D1006" s="2"/>
      <c r="E1006" s="2"/>
      <c r="F1006" s="2"/>
      <c r="G1006" s="2"/>
      <c r="H1006" s="2"/>
      <c r="I1006" s="2"/>
      <c r="J1006" s="2"/>
      <c r="K1006" s="2"/>
      <c r="L1006" s="2"/>
    </row>
    <row r="1007" spans="2:12" customFormat="1" x14ac:dyDescent="0.25">
      <c r="B1007" s="2"/>
      <c r="C1007" s="2"/>
      <c r="D1007" s="2"/>
      <c r="E1007" s="2"/>
      <c r="F1007" s="2"/>
      <c r="G1007" s="2"/>
      <c r="H1007" s="2"/>
      <c r="I1007" s="2"/>
      <c r="J1007" s="2"/>
      <c r="K1007" s="2"/>
      <c r="L1007" s="2"/>
    </row>
    <row r="1008" spans="2:12" customFormat="1" x14ac:dyDescent="0.25">
      <c r="B1008" s="2"/>
      <c r="C1008" s="2"/>
      <c r="D1008" s="2"/>
      <c r="E1008" s="2"/>
      <c r="F1008" s="2"/>
      <c r="G1008" s="2"/>
      <c r="H1008" s="2"/>
      <c r="I1008" s="2"/>
      <c r="J1008" s="2"/>
      <c r="K1008" s="2"/>
      <c r="L1008" s="2"/>
    </row>
    <row r="1009" spans="2:12" customFormat="1" x14ac:dyDescent="0.25">
      <c r="B1009" s="2"/>
      <c r="C1009" s="2"/>
      <c r="D1009" s="2"/>
      <c r="E1009" s="2"/>
      <c r="F1009" s="2"/>
      <c r="G1009" s="2"/>
      <c r="H1009" s="2"/>
      <c r="I1009" s="2"/>
      <c r="J1009" s="2"/>
      <c r="K1009" s="2"/>
      <c r="L1009" s="2"/>
    </row>
    <row r="1010" spans="2:12" customFormat="1" x14ac:dyDescent="0.25">
      <c r="B1010" s="2"/>
      <c r="C1010" s="2"/>
      <c r="D1010" s="2"/>
      <c r="E1010" s="2"/>
      <c r="F1010" s="2"/>
      <c r="G1010" s="2"/>
      <c r="H1010" s="2"/>
      <c r="I1010" s="2"/>
      <c r="J1010" s="2"/>
      <c r="K1010" s="2"/>
      <c r="L1010" s="2"/>
    </row>
    <row r="1011" spans="2:12" customFormat="1" x14ac:dyDescent="0.25">
      <c r="B1011" s="2"/>
      <c r="C1011" s="2"/>
      <c r="D1011" s="2"/>
      <c r="E1011" s="2"/>
      <c r="F1011" s="2"/>
      <c r="G1011" s="2"/>
      <c r="H1011" s="2"/>
      <c r="I1011" s="2"/>
      <c r="J1011" s="2"/>
      <c r="K1011" s="2"/>
      <c r="L1011" s="2"/>
    </row>
    <row r="1012" spans="2:12" customFormat="1" x14ac:dyDescent="0.25">
      <c r="B1012" s="2"/>
      <c r="C1012" s="2"/>
      <c r="D1012" s="2"/>
      <c r="E1012" s="2"/>
      <c r="F1012" s="2"/>
      <c r="G1012" s="2"/>
      <c r="H1012" s="2"/>
      <c r="I1012" s="2"/>
      <c r="J1012" s="2"/>
      <c r="K1012" s="2"/>
      <c r="L1012" s="2"/>
    </row>
    <row r="1013" spans="2:12" customFormat="1" x14ac:dyDescent="0.25">
      <c r="B1013" s="2"/>
      <c r="C1013" s="2"/>
      <c r="D1013" s="2"/>
      <c r="E1013" s="2"/>
      <c r="F1013" s="2"/>
      <c r="G1013" s="2"/>
      <c r="H1013" s="2"/>
      <c r="I1013" s="2"/>
      <c r="J1013" s="2"/>
      <c r="K1013" s="2"/>
      <c r="L1013" s="2"/>
    </row>
    <row r="1014" spans="2:12" customFormat="1" x14ac:dyDescent="0.25">
      <c r="B1014" s="2"/>
      <c r="C1014" s="2"/>
      <c r="D1014" s="2"/>
      <c r="E1014" s="2"/>
      <c r="F1014" s="2"/>
      <c r="G1014" s="2"/>
      <c r="H1014" s="2"/>
      <c r="I1014" s="2"/>
      <c r="J1014" s="2"/>
      <c r="K1014" s="2"/>
      <c r="L1014" s="2"/>
    </row>
    <row r="1015" spans="2:12" customFormat="1" x14ac:dyDescent="0.25">
      <c r="B1015" s="2"/>
      <c r="C1015" s="2"/>
      <c r="D1015" s="2"/>
      <c r="E1015" s="2"/>
      <c r="F1015" s="2"/>
      <c r="G1015" s="2"/>
      <c r="H1015" s="2"/>
      <c r="I1015" s="2"/>
      <c r="J1015" s="2"/>
      <c r="K1015" s="2"/>
      <c r="L1015" s="2"/>
    </row>
    <row r="1016" spans="2:12" customFormat="1" x14ac:dyDescent="0.25">
      <c r="B1016" s="2"/>
      <c r="C1016" s="2"/>
      <c r="D1016" s="2"/>
      <c r="E1016" s="2"/>
      <c r="F1016" s="2"/>
      <c r="G1016" s="2"/>
      <c r="H1016" s="2"/>
      <c r="I1016" s="2"/>
      <c r="J1016" s="2"/>
      <c r="K1016" s="2"/>
      <c r="L1016" s="2"/>
    </row>
    <row r="1017" spans="2:12" customFormat="1" x14ac:dyDescent="0.25">
      <c r="B1017" s="2"/>
      <c r="C1017" s="2"/>
      <c r="D1017" s="2"/>
      <c r="E1017" s="2"/>
      <c r="F1017" s="2"/>
      <c r="G1017" s="2"/>
      <c r="H1017" s="2"/>
      <c r="I1017" s="2"/>
      <c r="J1017" s="2"/>
      <c r="K1017" s="2"/>
      <c r="L1017" s="2"/>
    </row>
    <row r="1018" spans="2:12" customFormat="1" x14ac:dyDescent="0.25">
      <c r="B1018" s="2"/>
      <c r="C1018" s="2"/>
      <c r="D1018" s="2"/>
      <c r="E1018" s="2"/>
      <c r="F1018" s="2"/>
      <c r="G1018" s="2"/>
      <c r="H1018" s="2"/>
      <c r="I1018" s="2"/>
      <c r="J1018" s="2"/>
      <c r="K1018" s="2"/>
      <c r="L1018" s="2"/>
    </row>
    <row r="1019" spans="2:12" customFormat="1" x14ac:dyDescent="0.25">
      <c r="B1019" s="2"/>
      <c r="C1019" s="2"/>
      <c r="D1019" s="2"/>
      <c r="E1019" s="2"/>
      <c r="F1019" s="2"/>
      <c r="G1019" s="2"/>
      <c r="H1019" s="2"/>
      <c r="I1019" s="2"/>
      <c r="J1019" s="2"/>
      <c r="K1019" s="2"/>
      <c r="L1019" s="2"/>
    </row>
    <row r="1020" spans="2:12" customFormat="1" x14ac:dyDescent="0.25">
      <c r="B1020" s="2"/>
      <c r="C1020" s="2"/>
      <c r="D1020" s="2"/>
      <c r="E1020" s="2"/>
      <c r="F1020" s="2"/>
      <c r="G1020" s="2"/>
      <c r="H1020" s="2"/>
      <c r="I1020" s="2"/>
      <c r="J1020" s="2"/>
      <c r="K1020" s="2"/>
      <c r="L1020" s="2"/>
    </row>
    <row r="1021" spans="2:12" customFormat="1" x14ac:dyDescent="0.25">
      <c r="B1021" s="2"/>
      <c r="C1021" s="2"/>
      <c r="D1021" s="2"/>
      <c r="E1021" s="2"/>
      <c r="F1021" s="2"/>
      <c r="G1021" s="2"/>
      <c r="H1021" s="2"/>
      <c r="I1021" s="2"/>
      <c r="J1021" s="2"/>
      <c r="K1021" s="2"/>
      <c r="L1021" s="2"/>
    </row>
    <row r="1022" spans="2:12" customFormat="1" x14ac:dyDescent="0.25">
      <c r="B1022" s="2"/>
      <c r="C1022" s="2"/>
      <c r="D1022" s="2"/>
      <c r="E1022" s="2"/>
      <c r="F1022" s="2"/>
      <c r="G1022" s="2"/>
      <c r="H1022" s="2"/>
      <c r="I1022" s="2"/>
      <c r="J1022" s="2"/>
      <c r="K1022" s="2"/>
      <c r="L1022" s="2"/>
    </row>
    <row r="1023" spans="2:12" customFormat="1" x14ac:dyDescent="0.25">
      <c r="B1023" s="2"/>
      <c r="C1023" s="2"/>
      <c r="D1023" s="2"/>
      <c r="E1023" s="2"/>
      <c r="F1023" s="2"/>
      <c r="G1023" s="2"/>
      <c r="H1023" s="2"/>
      <c r="I1023" s="2"/>
      <c r="J1023" s="2"/>
      <c r="K1023" s="2"/>
      <c r="L1023" s="2"/>
    </row>
    <row r="1024" spans="2:12" customFormat="1" x14ac:dyDescent="0.25">
      <c r="B1024" s="2"/>
      <c r="C1024" s="2"/>
      <c r="D1024" s="2"/>
      <c r="E1024" s="2"/>
      <c r="F1024" s="2"/>
      <c r="G1024" s="2"/>
      <c r="H1024" s="2"/>
      <c r="I1024" s="2"/>
      <c r="J1024" s="2"/>
      <c r="K1024" s="2"/>
      <c r="L1024" s="2"/>
    </row>
    <row r="1025" spans="2:12" customFormat="1" x14ac:dyDescent="0.25">
      <c r="B1025" s="2"/>
      <c r="C1025" s="2"/>
      <c r="D1025" s="2"/>
      <c r="E1025" s="2"/>
      <c r="F1025" s="2"/>
      <c r="G1025" s="2"/>
      <c r="H1025" s="2"/>
      <c r="I1025" s="2"/>
      <c r="J1025" s="2"/>
      <c r="K1025" s="2"/>
      <c r="L1025" s="2"/>
    </row>
    <row r="1026" spans="2:12" customFormat="1" x14ac:dyDescent="0.25">
      <c r="B1026" s="2"/>
      <c r="C1026" s="2"/>
      <c r="D1026" s="2"/>
      <c r="E1026" s="2"/>
      <c r="F1026" s="2"/>
      <c r="G1026" s="2"/>
      <c r="H1026" s="2"/>
      <c r="I1026" s="2"/>
      <c r="J1026" s="2"/>
      <c r="K1026" s="2"/>
      <c r="L1026" s="2"/>
    </row>
    <row r="1027" spans="2:12" customFormat="1" x14ac:dyDescent="0.25">
      <c r="B1027" s="2"/>
      <c r="C1027" s="2"/>
      <c r="D1027" s="2"/>
      <c r="E1027" s="2"/>
      <c r="F1027" s="2"/>
      <c r="G1027" s="2"/>
      <c r="H1027" s="2"/>
      <c r="I1027" s="2"/>
      <c r="J1027" s="2"/>
      <c r="K1027" s="2"/>
      <c r="L1027" s="2"/>
    </row>
    <row r="1028" spans="2:12" customFormat="1" x14ac:dyDescent="0.25">
      <c r="B1028" s="2"/>
      <c r="C1028" s="2"/>
      <c r="D1028" s="2"/>
      <c r="E1028" s="2"/>
      <c r="F1028" s="2"/>
      <c r="G1028" s="2"/>
      <c r="H1028" s="2"/>
      <c r="I1028" s="2"/>
      <c r="J1028" s="2"/>
      <c r="K1028" s="2"/>
      <c r="L1028" s="2"/>
    </row>
    <row r="1029" spans="2:12" customFormat="1" x14ac:dyDescent="0.25">
      <c r="B1029" s="2"/>
      <c r="C1029" s="2"/>
      <c r="D1029" s="2"/>
      <c r="E1029" s="2"/>
      <c r="F1029" s="2"/>
      <c r="G1029" s="2"/>
      <c r="H1029" s="2"/>
      <c r="I1029" s="2"/>
      <c r="J1029" s="2"/>
      <c r="K1029" s="2"/>
      <c r="L1029" s="2"/>
    </row>
    <row r="1030" spans="2:12" customFormat="1" x14ac:dyDescent="0.25">
      <c r="B1030" s="2"/>
      <c r="C1030" s="2"/>
      <c r="D1030" s="2"/>
      <c r="E1030" s="2"/>
      <c r="F1030" s="2"/>
      <c r="G1030" s="2"/>
      <c r="H1030" s="2"/>
      <c r="I1030" s="2"/>
      <c r="J1030" s="2"/>
      <c r="K1030" s="2"/>
      <c r="L1030" s="2"/>
    </row>
    <row r="1031" spans="2:12" customFormat="1" x14ac:dyDescent="0.25">
      <c r="B1031" s="2"/>
      <c r="C1031" s="2"/>
      <c r="D1031" s="2"/>
      <c r="E1031" s="2"/>
      <c r="F1031" s="2"/>
      <c r="G1031" s="2"/>
      <c r="H1031" s="2"/>
      <c r="I1031" s="2"/>
      <c r="J1031" s="2"/>
      <c r="K1031" s="2"/>
      <c r="L1031" s="2"/>
    </row>
    <row r="1032" spans="2:12" customFormat="1" x14ac:dyDescent="0.25">
      <c r="B1032" s="2"/>
      <c r="C1032" s="2"/>
      <c r="D1032" s="2"/>
      <c r="E1032" s="2"/>
      <c r="F1032" s="2"/>
      <c r="G1032" s="2"/>
      <c r="H1032" s="2"/>
      <c r="I1032" s="2"/>
      <c r="J1032" s="2"/>
      <c r="K1032" s="2"/>
      <c r="L1032" s="2"/>
    </row>
    <row r="1033" spans="2:12" customFormat="1" x14ac:dyDescent="0.25">
      <c r="B1033" s="2"/>
      <c r="C1033" s="2"/>
      <c r="D1033" s="2"/>
      <c r="E1033" s="2"/>
      <c r="F1033" s="2"/>
      <c r="G1033" s="2"/>
      <c r="H1033" s="2"/>
      <c r="I1033" s="2"/>
      <c r="J1033" s="2"/>
      <c r="K1033" s="2"/>
      <c r="L1033" s="2"/>
    </row>
    <row r="1034" spans="2:12" customFormat="1" x14ac:dyDescent="0.25">
      <c r="B1034" s="2"/>
      <c r="C1034" s="2"/>
      <c r="D1034" s="2"/>
      <c r="E1034" s="2"/>
      <c r="F1034" s="2"/>
      <c r="G1034" s="2"/>
      <c r="H1034" s="2"/>
      <c r="I1034" s="2"/>
      <c r="J1034" s="2"/>
      <c r="K1034" s="2"/>
      <c r="L1034" s="2"/>
    </row>
    <row r="1035" spans="2:12" customFormat="1" x14ac:dyDescent="0.25">
      <c r="B1035" s="2"/>
      <c r="C1035" s="2"/>
      <c r="D1035" s="2"/>
      <c r="E1035" s="2"/>
      <c r="F1035" s="2"/>
      <c r="G1035" s="2"/>
      <c r="H1035" s="2"/>
      <c r="I1035" s="2"/>
      <c r="J1035" s="2"/>
      <c r="K1035" s="2"/>
      <c r="L1035" s="2"/>
    </row>
    <row r="1036" spans="2:12" customFormat="1" x14ac:dyDescent="0.25">
      <c r="B1036" s="2"/>
      <c r="C1036" s="2"/>
      <c r="D1036" s="2"/>
      <c r="E1036" s="2"/>
      <c r="F1036" s="2"/>
      <c r="G1036" s="2"/>
      <c r="H1036" s="2"/>
      <c r="I1036" s="2"/>
      <c r="J1036" s="2"/>
      <c r="K1036" s="2"/>
      <c r="L1036" s="2"/>
    </row>
    <row r="1037" spans="2:12" customFormat="1" x14ac:dyDescent="0.25">
      <c r="B1037" s="2"/>
      <c r="C1037" s="2"/>
      <c r="D1037" s="2"/>
      <c r="E1037" s="2"/>
      <c r="F1037" s="2"/>
      <c r="G1037" s="2"/>
      <c r="H1037" s="2"/>
      <c r="I1037" s="2"/>
      <c r="J1037" s="2"/>
      <c r="K1037" s="2"/>
      <c r="L1037" s="2"/>
    </row>
    <row r="1038" spans="2:12" customFormat="1" x14ac:dyDescent="0.25">
      <c r="B1038" s="2"/>
      <c r="C1038" s="2"/>
      <c r="D1038" s="2"/>
      <c r="E1038" s="2"/>
      <c r="F1038" s="2"/>
      <c r="G1038" s="2"/>
      <c r="H1038" s="2"/>
      <c r="I1038" s="2"/>
      <c r="J1038" s="2"/>
      <c r="K1038" s="2"/>
      <c r="L1038" s="2"/>
    </row>
    <row r="1039" spans="2:12" customFormat="1" x14ac:dyDescent="0.25">
      <c r="B1039" s="2"/>
      <c r="C1039" s="2"/>
      <c r="D1039" s="2"/>
      <c r="E1039" s="2"/>
      <c r="F1039" s="2"/>
      <c r="G1039" s="2"/>
      <c r="H1039" s="2"/>
      <c r="I1039" s="2"/>
      <c r="J1039" s="2"/>
      <c r="K1039" s="2"/>
      <c r="L1039" s="2"/>
    </row>
    <row r="1040" spans="2:12" customFormat="1" x14ac:dyDescent="0.25">
      <c r="B1040" s="2"/>
      <c r="C1040" s="2"/>
      <c r="D1040" s="2"/>
      <c r="E1040" s="2"/>
      <c r="F1040" s="2"/>
      <c r="G1040" s="2"/>
      <c r="H1040" s="2"/>
      <c r="I1040" s="2"/>
      <c r="J1040" s="2"/>
      <c r="K1040" s="2"/>
      <c r="L1040" s="2"/>
    </row>
    <row r="1041" spans="2:12" customFormat="1" x14ac:dyDescent="0.25">
      <c r="B1041" s="2"/>
      <c r="C1041" s="2"/>
      <c r="D1041" s="2"/>
      <c r="E1041" s="2"/>
      <c r="F1041" s="2"/>
      <c r="G1041" s="2"/>
      <c r="H1041" s="2"/>
      <c r="I1041" s="2"/>
      <c r="J1041" s="2"/>
      <c r="K1041" s="2"/>
      <c r="L1041" s="2"/>
    </row>
    <row r="1042" spans="2:12" customFormat="1" x14ac:dyDescent="0.25">
      <c r="B1042" s="2"/>
      <c r="C1042" s="2"/>
      <c r="D1042" s="2"/>
      <c r="E1042" s="2"/>
      <c r="F1042" s="2"/>
      <c r="G1042" s="2"/>
      <c r="H1042" s="2"/>
      <c r="I1042" s="2"/>
      <c r="J1042" s="2"/>
      <c r="K1042" s="2"/>
      <c r="L1042" s="2"/>
    </row>
    <row r="1043" spans="2:12" customFormat="1" x14ac:dyDescent="0.25">
      <c r="B1043" s="2"/>
      <c r="C1043" s="2"/>
      <c r="D1043" s="2"/>
      <c r="E1043" s="2"/>
      <c r="F1043" s="2"/>
      <c r="G1043" s="2"/>
      <c r="H1043" s="2"/>
      <c r="I1043" s="2"/>
      <c r="J1043" s="2"/>
      <c r="K1043" s="2"/>
      <c r="L1043" s="2"/>
    </row>
    <row r="1044" spans="2:12" customFormat="1" x14ac:dyDescent="0.25">
      <c r="B1044" s="2"/>
      <c r="C1044" s="2"/>
      <c r="D1044" s="2"/>
      <c r="E1044" s="2"/>
      <c r="F1044" s="2"/>
      <c r="G1044" s="2"/>
      <c r="H1044" s="2"/>
      <c r="I1044" s="2"/>
      <c r="J1044" s="2"/>
      <c r="K1044" s="2"/>
      <c r="L1044" s="2"/>
    </row>
    <row r="1045" spans="2:12" customFormat="1" x14ac:dyDescent="0.25">
      <c r="B1045" s="2"/>
      <c r="C1045" s="2"/>
      <c r="D1045" s="2"/>
      <c r="E1045" s="2"/>
      <c r="F1045" s="2"/>
      <c r="G1045" s="2"/>
      <c r="H1045" s="2"/>
      <c r="I1045" s="2"/>
      <c r="J1045" s="2"/>
      <c r="K1045" s="2"/>
      <c r="L1045" s="2"/>
    </row>
    <row r="1046" spans="2:12" customFormat="1" x14ac:dyDescent="0.25">
      <c r="B1046" s="2"/>
      <c r="C1046" s="2"/>
      <c r="D1046" s="2"/>
      <c r="E1046" s="2"/>
      <c r="F1046" s="2"/>
      <c r="G1046" s="2"/>
      <c r="H1046" s="2"/>
      <c r="I1046" s="2"/>
      <c r="J1046" s="2"/>
      <c r="K1046" s="2"/>
      <c r="L1046" s="2"/>
    </row>
    <row r="1047" spans="2:12" customFormat="1" x14ac:dyDescent="0.25">
      <c r="B1047" s="2"/>
      <c r="C1047" s="2"/>
      <c r="D1047" s="2"/>
      <c r="E1047" s="2"/>
      <c r="F1047" s="2"/>
      <c r="G1047" s="2"/>
      <c r="H1047" s="2"/>
      <c r="I1047" s="2"/>
      <c r="J1047" s="2"/>
      <c r="K1047" s="2"/>
      <c r="L1047" s="2"/>
    </row>
    <row r="1048" spans="2:12" customFormat="1" x14ac:dyDescent="0.25">
      <c r="B1048" s="2"/>
      <c r="C1048" s="2"/>
      <c r="D1048" s="2"/>
      <c r="E1048" s="2"/>
      <c r="F1048" s="2"/>
      <c r="G1048" s="2"/>
      <c r="H1048" s="2"/>
      <c r="I1048" s="2"/>
      <c r="J1048" s="2"/>
      <c r="K1048" s="2"/>
      <c r="L1048" s="2"/>
    </row>
    <row r="1049" spans="2:12" customFormat="1" x14ac:dyDescent="0.25">
      <c r="B1049" s="2"/>
      <c r="C1049" s="2"/>
      <c r="D1049" s="2"/>
      <c r="E1049" s="2"/>
      <c r="F1049" s="2"/>
      <c r="G1049" s="2"/>
      <c r="H1049" s="2"/>
      <c r="I1049" s="2"/>
      <c r="J1049" s="2"/>
      <c r="K1049" s="2"/>
      <c r="L1049" s="2"/>
    </row>
    <row r="1050" spans="2:12" customFormat="1" x14ac:dyDescent="0.25">
      <c r="B1050" s="2"/>
      <c r="C1050" s="2"/>
      <c r="D1050" s="2"/>
      <c r="E1050" s="2"/>
      <c r="F1050" s="2"/>
      <c r="G1050" s="2"/>
      <c r="H1050" s="2"/>
      <c r="I1050" s="2"/>
      <c r="J1050" s="2"/>
      <c r="K1050" s="2"/>
      <c r="L1050" s="2"/>
    </row>
    <row r="1051" spans="2:12" customFormat="1" x14ac:dyDescent="0.25">
      <c r="B1051" s="2"/>
      <c r="C1051" s="2"/>
      <c r="D1051" s="2"/>
      <c r="E1051" s="2"/>
      <c r="F1051" s="2"/>
      <c r="G1051" s="2"/>
      <c r="H1051" s="2"/>
      <c r="I1051" s="2"/>
      <c r="J1051" s="2"/>
      <c r="K1051" s="2"/>
      <c r="L1051" s="2"/>
    </row>
    <row r="1052" spans="2:12" customFormat="1" x14ac:dyDescent="0.25">
      <c r="B1052" s="2"/>
      <c r="C1052" s="2"/>
      <c r="D1052" s="2"/>
      <c r="E1052" s="2"/>
      <c r="F1052" s="2"/>
      <c r="G1052" s="2"/>
      <c r="H1052" s="2"/>
      <c r="I1052" s="2"/>
      <c r="J1052" s="2"/>
      <c r="K1052" s="2"/>
      <c r="L1052" s="2"/>
    </row>
    <row r="1053" spans="2:12" customFormat="1" x14ac:dyDescent="0.25">
      <c r="B1053" s="2"/>
      <c r="C1053" s="2"/>
      <c r="D1053" s="2"/>
      <c r="E1053" s="2"/>
      <c r="F1053" s="2"/>
      <c r="G1053" s="2"/>
      <c r="H1053" s="2"/>
      <c r="I1053" s="2"/>
      <c r="J1053" s="2"/>
      <c r="K1053" s="2"/>
      <c r="L1053" s="2"/>
    </row>
    <row r="1054" spans="2:12" customFormat="1" x14ac:dyDescent="0.25">
      <c r="B1054" s="2"/>
      <c r="C1054" s="2"/>
      <c r="D1054" s="2"/>
      <c r="E1054" s="2"/>
      <c r="F1054" s="2"/>
      <c r="G1054" s="2"/>
      <c r="H1054" s="2"/>
      <c r="I1054" s="2"/>
      <c r="J1054" s="2"/>
      <c r="K1054" s="2"/>
      <c r="L1054" s="2"/>
    </row>
    <row r="1055" spans="2:12" customFormat="1" x14ac:dyDescent="0.25">
      <c r="B1055" s="2"/>
      <c r="C1055" s="2"/>
      <c r="D1055" s="2"/>
      <c r="E1055" s="2"/>
      <c r="F1055" s="2"/>
      <c r="G1055" s="2"/>
      <c r="H1055" s="2"/>
      <c r="I1055" s="2"/>
      <c r="J1055" s="2"/>
      <c r="K1055" s="2"/>
      <c r="L1055" s="2"/>
    </row>
    <row r="1056" spans="2:12" customFormat="1" x14ac:dyDescent="0.25">
      <c r="B1056" s="2"/>
      <c r="C1056" s="2"/>
      <c r="D1056" s="2"/>
      <c r="E1056" s="2"/>
      <c r="F1056" s="2"/>
      <c r="G1056" s="2"/>
      <c r="H1056" s="2"/>
      <c r="I1056" s="2"/>
      <c r="J1056" s="2"/>
      <c r="K1056" s="2"/>
      <c r="L1056" s="2"/>
    </row>
    <row r="1057" spans="2:12" customFormat="1" x14ac:dyDescent="0.25">
      <c r="B1057" s="2"/>
      <c r="C1057" s="2"/>
      <c r="D1057" s="2"/>
      <c r="E1057" s="2"/>
      <c r="F1057" s="2"/>
      <c r="G1057" s="2"/>
      <c r="H1057" s="2"/>
      <c r="I1057" s="2"/>
      <c r="J1057" s="2"/>
      <c r="K1057" s="2"/>
      <c r="L1057" s="2"/>
    </row>
    <row r="1058" spans="2:12" customFormat="1" x14ac:dyDescent="0.25">
      <c r="B1058" s="2"/>
      <c r="C1058" s="2"/>
      <c r="D1058" s="2"/>
      <c r="E1058" s="2"/>
      <c r="F1058" s="2"/>
      <c r="G1058" s="2"/>
      <c r="H1058" s="2"/>
      <c r="I1058" s="2"/>
      <c r="J1058" s="2"/>
      <c r="K1058" s="2"/>
      <c r="L1058" s="2"/>
    </row>
    <row r="1059" spans="2:12" customFormat="1" x14ac:dyDescent="0.25">
      <c r="B1059" s="2"/>
      <c r="C1059" s="2"/>
      <c r="D1059" s="2"/>
      <c r="E1059" s="2"/>
      <c r="F1059" s="2"/>
      <c r="G1059" s="2"/>
      <c r="H1059" s="2"/>
      <c r="I1059" s="2"/>
      <c r="J1059" s="2"/>
      <c r="K1059" s="2"/>
      <c r="L1059" s="2"/>
    </row>
    <row r="1060" spans="2:12" customFormat="1" x14ac:dyDescent="0.25">
      <c r="B1060" s="2"/>
      <c r="C1060" s="2"/>
      <c r="D1060" s="2"/>
      <c r="E1060" s="2"/>
      <c r="F1060" s="2"/>
      <c r="G1060" s="2"/>
      <c r="H1060" s="2"/>
      <c r="I1060" s="2"/>
      <c r="J1060" s="2"/>
      <c r="K1060" s="2"/>
      <c r="L1060" s="2"/>
    </row>
    <row r="1061" spans="2:12" customFormat="1" x14ac:dyDescent="0.25">
      <c r="B1061" s="2"/>
      <c r="C1061" s="2"/>
      <c r="D1061" s="2"/>
      <c r="E1061" s="2"/>
      <c r="F1061" s="2"/>
      <c r="G1061" s="2"/>
      <c r="H1061" s="2"/>
      <c r="I1061" s="2"/>
      <c r="J1061" s="2"/>
      <c r="K1061" s="2"/>
      <c r="L1061" s="2"/>
    </row>
    <row r="1062" spans="2:12" customFormat="1" x14ac:dyDescent="0.25">
      <c r="B1062" s="2"/>
      <c r="C1062" s="2"/>
      <c r="D1062" s="2"/>
      <c r="E1062" s="2"/>
      <c r="F1062" s="2"/>
      <c r="G1062" s="2"/>
      <c r="H1062" s="2"/>
      <c r="I1062" s="2"/>
      <c r="J1062" s="2"/>
      <c r="K1062" s="2"/>
      <c r="L1062" s="2"/>
    </row>
    <row r="1063" spans="2:12" customFormat="1" x14ac:dyDescent="0.25">
      <c r="B1063" s="2"/>
      <c r="C1063" s="2"/>
      <c r="D1063" s="2"/>
      <c r="E1063" s="2"/>
      <c r="F1063" s="2"/>
      <c r="G1063" s="2"/>
      <c r="H1063" s="2"/>
      <c r="I1063" s="2"/>
      <c r="J1063" s="2"/>
      <c r="K1063" s="2"/>
      <c r="L1063" s="2"/>
    </row>
    <row r="1064" spans="2:12" customFormat="1" x14ac:dyDescent="0.25">
      <c r="B1064" s="2"/>
      <c r="C1064" s="2"/>
      <c r="D1064" s="2"/>
      <c r="E1064" s="2"/>
      <c r="F1064" s="2"/>
      <c r="G1064" s="2"/>
      <c r="H1064" s="2"/>
      <c r="I1064" s="2"/>
      <c r="J1064" s="2"/>
      <c r="K1064" s="2"/>
      <c r="L1064" s="2"/>
    </row>
    <row r="1065" spans="2:12" customFormat="1" x14ac:dyDescent="0.25">
      <c r="B1065" s="2"/>
      <c r="C1065" s="2"/>
      <c r="D1065" s="2"/>
      <c r="E1065" s="2"/>
      <c r="F1065" s="2"/>
      <c r="G1065" s="2"/>
      <c r="H1065" s="2"/>
      <c r="I1065" s="2"/>
      <c r="J1065" s="2"/>
      <c r="K1065" s="2"/>
      <c r="L1065" s="2"/>
    </row>
    <row r="1066" spans="2:12" customFormat="1" x14ac:dyDescent="0.25">
      <c r="B1066" s="2"/>
      <c r="C1066" s="2"/>
      <c r="D1066" s="2"/>
      <c r="E1066" s="2"/>
      <c r="F1066" s="2"/>
      <c r="G1066" s="2"/>
      <c r="H1066" s="2"/>
      <c r="I1066" s="2"/>
      <c r="J1066" s="2"/>
      <c r="K1066" s="2"/>
      <c r="L1066" s="2"/>
    </row>
    <row r="1067" spans="2:12" customFormat="1" x14ac:dyDescent="0.25">
      <c r="B1067" s="2"/>
      <c r="C1067" s="2"/>
      <c r="D1067" s="2"/>
      <c r="E1067" s="2"/>
      <c r="F1067" s="2"/>
      <c r="G1067" s="2"/>
      <c r="H1067" s="2"/>
      <c r="I1067" s="2"/>
      <c r="J1067" s="2"/>
      <c r="K1067" s="2"/>
      <c r="L1067" s="2"/>
    </row>
    <row r="1068" spans="2:12" customFormat="1" x14ac:dyDescent="0.25">
      <c r="B1068" s="2"/>
      <c r="C1068" s="2"/>
      <c r="D1068" s="2"/>
      <c r="E1068" s="2"/>
      <c r="F1068" s="2"/>
      <c r="G1068" s="2"/>
      <c r="H1068" s="2"/>
      <c r="I1068" s="2"/>
      <c r="J1068" s="2"/>
      <c r="K1068" s="2"/>
      <c r="L1068" s="2"/>
    </row>
    <row r="1069" spans="2:12" customFormat="1" x14ac:dyDescent="0.25">
      <c r="B1069" s="2"/>
      <c r="C1069" s="2"/>
      <c r="D1069" s="2"/>
      <c r="E1069" s="2"/>
      <c r="F1069" s="2"/>
      <c r="G1069" s="2"/>
      <c r="H1069" s="2"/>
      <c r="I1069" s="2"/>
      <c r="J1069" s="2"/>
      <c r="K1069" s="2"/>
      <c r="L1069" s="2"/>
    </row>
    <row r="1070" spans="2:12" customFormat="1" x14ac:dyDescent="0.25">
      <c r="B1070" s="2"/>
      <c r="C1070" s="2"/>
      <c r="D1070" s="2"/>
      <c r="E1070" s="2"/>
      <c r="F1070" s="2"/>
      <c r="G1070" s="2"/>
      <c r="H1070" s="2"/>
      <c r="I1070" s="2"/>
      <c r="J1070" s="2"/>
      <c r="K1070" s="2"/>
      <c r="L1070" s="2"/>
    </row>
    <row r="1071" spans="2:12" customFormat="1" x14ac:dyDescent="0.25">
      <c r="B1071" s="2"/>
      <c r="C1071" s="2"/>
      <c r="D1071" s="2"/>
      <c r="E1071" s="2"/>
      <c r="F1071" s="2"/>
      <c r="G1071" s="2"/>
      <c r="H1071" s="2"/>
      <c r="I1071" s="2"/>
      <c r="J1071" s="2"/>
      <c r="K1071" s="2"/>
      <c r="L1071" s="2"/>
    </row>
    <row r="1072" spans="2:12" customFormat="1" x14ac:dyDescent="0.25">
      <c r="B1072" s="2"/>
      <c r="C1072" s="2"/>
      <c r="D1072" s="2"/>
      <c r="E1072" s="2"/>
      <c r="F1072" s="2"/>
      <c r="G1072" s="2"/>
      <c r="H1072" s="2"/>
      <c r="I1072" s="2"/>
      <c r="J1072" s="2"/>
      <c r="K1072" s="2"/>
      <c r="L1072" s="2"/>
    </row>
    <row r="1073" spans="2:12" customFormat="1" x14ac:dyDescent="0.25">
      <c r="B1073" s="2"/>
      <c r="C1073" s="2"/>
      <c r="D1073" s="2"/>
      <c r="E1073" s="2"/>
      <c r="F1073" s="2"/>
      <c r="G1073" s="2"/>
      <c r="H1073" s="2"/>
      <c r="I1073" s="2"/>
      <c r="J1073" s="2"/>
      <c r="K1073" s="2"/>
      <c r="L1073" s="2"/>
    </row>
    <row r="1074" spans="2:12" customFormat="1" x14ac:dyDescent="0.25">
      <c r="B1074" s="2"/>
      <c r="C1074" s="2"/>
      <c r="D1074" s="2"/>
      <c r="E1074" s="2"/>
      <c r="F1074" s="2"/>
      <c r="G1074" s="2"/>
      <c r="H1074" s="2"/>
      <c r="I1074" s="2"/>
      <c r="J1074" s="2"/>
      <c r="K1074" s="2"/>
      <c r="L1074" s="2"/>
    </row>
    <row r="1075" spans="2:12" customFormat="1" x14ac:dyDescent="0.25">
      <c r="B1075" s="2"/>
      <c r="C1075" s="2"/>
      <c r="D1075" s="2"/>
      <c r="E1075" s="2"/>
      <c r="F1075" s="2"/>
      <c r="G1075" s="2"/>
      <c r="H1075" s="2"/>
      <c r="I1075" s="2"/>
      <c r="J1075" s="2"/>
      <c r="K1075" s="2"/>
      <c r="L1075" s="2"/>
    </row>
    <row r="1076" spans="2:12" customFormat="1" x14ac:dyDescent="0.25">
      <c r="B1076" s="2"/>
      <c r="C1076" s="2"/>
      <c r="D1076" s="2"/>
      <c r="E1076" s="2"/>
      <c r="F1076" s="2"/>
      <c r="G1076" s="2"/>
      <c r="H1076" s="2"/>
      <c r="I1076" s="2"/>
      <c r="J1076" s="2"/>
      <c r="K1076" s="2"/>
      <c r="L1076" s="2"/>
    </row>
    <row r="1077" spans="2:12" customFormat="1" x14ac:dyDescent="0.25">
      <c r="B1077" s="2"/>
      <c r="C1077" s="2"/>
      <c r="D1077" s="2"/>
      <c r="E1077" s="2"/>
      <c r="F1077" s="2"/>
      <c r="G1077" s="2"/>
      <c r="H1077" s="2"/>
      <c r="I1077" s="2"/>
      <c r="J1077" s="2"/>
      <c r="K1077" s="2"/>
      <c r="L1077" s="2"/>
    </row>
    <row r="1078" spans="2:12" customFormat="1" x14ac:dyDescent="0.25">
      <c r="B1078" s="2"/>
      <c r="C1078" s="2"/>
      <c r="D1078" s="2"/>
      <c r="E1078" s="2"/>
      <c r="F1078" s="2"/>
      <c r="G1078" s="2"/>
      <c r="H1078" s="2"/>
      <c r="I1078" s="2"/>
      <c r="J1078" s="2"/>
      <c r="K1078" s="2"/>
      <c r="L1078" s="2"/>
    </row>
    <row r="1079" spans="2:12" customFormat="1" x14ac:dyDescent="0.25">
      <c r="B1079" s="2"/>
      <c r="C1079" s="2"/>
      <c r="D1079" s="2"/>
      <c r="E1079" s="2"/>
      <c r="F1079" s="2"/>
      <c r="G1079" s="2"/>
      <c r="H1079" s="2"/>
      <c r="I1079" s="2"/>
      <c r="J1079" s="2"/>
      <c r="K1079" s="2"/>
      <c r="L1079" s="2"/>
    </row>
    <row r="1080" spans="2:12" customFormat="1" x14ac:dyDescent="0.25">
      <c r="B1080" s="2"/>
      <c r="C1080" s="2"/>
      <c r="D1080" s="2"/>
      <c r="E1080" s="2"/>
      <c r="F1080" s="2"/>
      <c r="G1080" s="2"/>
      <c r="H1080" s="2"/>
      <c r="I1080" s="2"/>
      <c r="J1080" s="2"/>
      <c r="K1080" s="2"/>
      <c r="L1080" s="2"/>
    </row>
    <row r="1081" spans="2:12" customFormat="1" x14ac:dyDescent="0.25">
      <c r="B1081" s="2"/>
      <c r="C1081" s="2"/>
      <c r="D1081" s="2"/>
      <c r="E1081" s="2"/>
      <c r="F1081" s="2"/>
      <c r="G1081" s="2"/>
      <c r="H1081" s="2"/>
      <c r="I1081" s="2"/>
      <c r="J1081" s="2"/>
      <c r="K1081" s="2"/>
      <c r="L1081" s="2"/>
    </row>
    <row r="1082" spans="2:12" customFormat="1" x14ac:dyDescent="0.25">
      <c r="B1082" s="2"/>
      <c r="C1082" s="2"/>
      <c r="D1082" s="2"/>
      <c r="E1082" s="2"/>
      <c r="F1082" s="2"/>
      <c r="G1082" s="2"/>
      <c r="H1082" s="2"/>
      <c r="I1082" s="2"/>
      <c r="J1082" s="2"/>
      <c r="K1082" s="2"/>
      <c r="L1082" s="2"/>
    </row>
    <row r="1083" spans="2:12" customFormat="1" x14ac:dyDescent="0.25">
      <c r="B1083" s="2"/>
      <c r="C1083" s="2"/>
      <c r="D1083" s="2"/>
      <c r="E1083" s="2"/>
      <c r="F1083" s="2"/>
      <c r="G1083" s="2"/>
      <c r="H1083" s="2"/>
      <c r="I1083" s="2"/>
      <c r="J1083" s="2"/>
      <c r="K1083" s="2"/>
      <c r="L1083" s="2"/>
    </row>
    <row r="1084" spans="2:12" customFormat="1" x14ac:dyDescent="0.25">
      <c r="B1084" s="2"/>
      <c r="C1084" s="2"/>
      <c r="D1084" s="2"/>
      <c r="E1084" s="2"/>
      <c r="F1084" s="2"/>
      <c r="G1084" s="2"/>
      <c r="H1084" s="2"/>
      <c r="I1084" s="2"/>
      <c r="J1084" s="2"/>
      <c r="K1084" s="2"/>
      <c r="L1084" s="2"/>
    </row>
    <row r="1085" spans="2:12" customFormat="1" x14ac:dyDescent="0.25">
      <c r="B1085" s="2"/>
      <c r="C1085" s="2"/>
      <c r="D1085" s="2"/>
      <c r="E1085" s="2"/>
      <c r="F1085" s="2"/>
      <c r="G1085" s="2"/>
      <c r="H1085" s="2"/>
      <c r="I1085" s="2"/>
      <c r="J1085" s="2"/>
      <c r="K1085" s="2"/>
      <c r="L1085" s="2"/>
    </row>
    <row r="1086" spans="2:12" customFormat="1" x14ac:dyDescent="0.25">
      <c r="B1086" s="2"/>
      <c r="C1086" s="2"/>
      <c r="D1086" s="2"/>
      <c r="E1086" s="2"/>
      <c r="F1086" s="2"/>
      <c r="G1086" s="2"/>
      <c r="H1086" s="2"/>
      <c r="I1086" s="2"/>
      <c r="J1086" s="2"/>
      <c r="K1086" s="2"/>
      <c r="L1086" s="2"/>
    </row>
    <row r="1087" spans="2:12" customFormat="1" x14ac:dyDescent="0.25">
      <c r="B1087" s="2"/>
      <c r="C1087" s="2"/>
      <c r="D1087" s="2"/>
      <c r="E1087" s="2"/>
      <c r="F1087" s="2"/>
      <c r="G1087" s="2"/>
      <c r="H1087" s="2"/>
      <c r="I1087" s="2"/>
      <c r="J1087" s="2"/>
      <c r="K1087" s="2"/>
      <c r="L1087" s="2"/>
    </row>
    <row r="1088" spans="2:12" customFormat="1" x14ac:dyDescent="0.25">
      <c r="B1088" s="2"/>
      <c r="C1088" s="2"/>
      <c r="D1088" s="2"/>
      <c r="E1088" s="2"/>
      <c r="F1088" s="2"/>
      <c r="G1088" s="2"/>
      <c r="H1088" s="2"/>
      <c r="I1088" s="2"/>
      <c r="J1088" s="2"/>
      <c r="K1088" s="2"/>
      <c r="L1088" s="2"/>
    </row>
    <row r="1089" spans="2:12" customFormat="1" x14ac:dyDescent="0.25">
      <c r="B1089" s="2"/>
      <c r="C1089" s="2"/>
      <c r="D1089" s="2"/>
      <c r="E1089" s="2"/>
      <c r="F1089" s="2"/>
      <c r="G1089" s="2"/>
      <c r="H1089" s="2"/>
      <c r="I1089" s="2"/>
      <c r="J1089" s="2"/>
      <c r="K1089" s="2"/>
      <c r="L1089" s="2"/>
    </row>
    <row r="1090" spans="2:12" customFormat="1" x14ac:dyDescent="0.25">
      <c r="B1090" s="2"/>
      <c r="C1090" s="2"/>
      <c r="D1090" s="2"/>
      <c r="E1090" s="2"/>
      <c r="F1090" s="2"/>
      <c r="G1090" s="2"/>
      <c r="H1090" s="2"/>
      <c r="I1090" s="2"/>
      <c r="J1090" s="2"/>
      <c r="K1090" s="2"/>
      <c r="L1090" s="2"/>
    </row>
    <row r="1091" spans="2:12" customFormat="1" x14ac:dyDescent="0.25">
      <c r="B1091" s="2"/>
      <c r="C1091" s="2"/>
      <c r="D1091" s="2"/>
      <c r="E1091" s="2"/>
      <c r="F1091" s="2"/>
      <c r="G1091" s="2"/>
      <c r="H1091" s="2"/>
      <c r="I1091" s="2"/>
      <c r="J1091" s="2"/>
      <c r="K1091" s="2"/>
      <c r="L1091" s="2"/>
    </row>
    <row r="1092" spans="2:12" customFormat="1" x14ac:dyDescent="0.25">
      <c r="B1092" s="2"/>
      <c r="C1092" s="2"/>
      <c r="D1092" s="2"/>
      <c r="E1092" s="2"/>
      <c r="F1092" s="2"/>
      <c r="G1092" s="2"/>
      <c r="H1092" s="2"/>
      <c r="I1092" s="2"/>
      <c r="J1092" s="2"/>
      <c r="K1092" s="2"/>
      <c r="L1092" s="2"/>
    </row>
    <row r="1093" spans="2:12" customFormat="1" x14ac:dyDescent="0.25">
      <c r="B1093" s="2"/>
      <c r="C1093" s="2"/>
      <c r="D1093" s="2"/>
      <c r="E1093" s="2"/>
      <c r="F1093" s="2"/>
      <c r="G1093" s="2"/>
      <c r="H1093" s="2"/>
      <c r="I1093" s="2"/>
      <c r="J1093" s="2"/>
      <c r="K1093" s="2"/>
      <c r="L1093" s="2"/>
    </row>
    <row r="1094" spans="2:12" customFormat="1" x14ac:dyDescent="0.25">
      <c r="B1094" s="2"/>
      <c r="C1094" s="2"/>
      <c r="D1094" s="2"/>
      <c r="E1094" s="2"/>
      <c r="F1094" s="2"/>
      <c r="G1094" s="2"/>
      <c r="H1094" s="2"/>
      <c r="I1094" s="2"/>
      <c r="J1094" s="2"/>
      <c r="K1094" s="2"/>
      <c r="L1094" s="2"/>
    </row>
    <row r="1095" spans="2:12" customFormat="1" x14ac:dyDescent="0.25">
      <c r="B1095" s="2"/>
      <c r="C1095" s="2"/>
      <c r="D1095" s="2"/>
      <c r="E1095" s="2"/>
      <c r="F1095" s="2"/>
      <c r="G1095" s="2"/>
      <c r="H1095" s="2"/>
      <c r="I1095" s="2"/>
      <c r="J1095" s="2"/>
      <c r="K1095" s="2"/>
      <c r="L1095" s="2"/>
    </row>
    <row r="1096" spans="2:12" customFormat="1" x14ac:dyDescent="0.25">
      <c r="B1096" s="2"/>
      <c r="C1096" s="2"/>
      <c r="D1096" s="2"/>
      <c r="E1096" s="2"/>
      <c r="F1096" s="2"/>
      <c r="G1096" s="2"/>
      <c r="H1096" s="2"/>
      <c r="I1096" s="2"/>
      <c r="J1096" s="2"/>
      <c r="K1096" s="2"/>
      <c r="L1096" s="2"/>
    </row>
    <row r="1097" spans="2:12" customFormat="1" x14ac:dyDescent="0.25">
      <c r="B1097" s="2"/>
      <c r="C1097" s="2"/>
      <c r="D1097" s="2"/>
      <c r="E1097" s="2"/>
      <c r="F1097" s="2"/>
      <c r="G1097" s="2"/>
      <c r="H1097" s="2"/>
      <c r="I1097" s="2"/>
      <c r="J1097" s="2"/>
      <c r="K1097" s="2"/>
      <c r="L1097" s="2"/>
    </row>
    <row r="1098" spans="2:12" customFormat="1" x14ac:dyDescent="0.25">
      <c r="B1098" s="2"/>
      <c r="C1098" s="2"/>
      <c r="D1098" s="2"/>
      <c r="E1098" s="2"/>
      <c r="F1098" s="2"/>
      <c r="G1098" s="2"/>
      <c r="H1098" s="2"/>
      <c r="I1098" s="2"/>
      <c r="J1098" s="2"/>
      <c r="K1098" s="2"/>
      <c r="L1098" s="2"/>
    </row>
    <row r="1099" spans="2:12" customFormat="1" x14ac:dyDescent="0.25">
      <c r="B1099" s="2"/>
      <c r="C1099" s="2"/>
      <c r="D1099" s="2"/>
      <c r="E1099" s="2"/>
      <c r="F1099" s="2"/>
      <c r="G1099" s="2"/>
      <c r="H1099" s="2"/>
      <c r="I1099" s="2"/>
      <c r="J1099" s="2"/>
      <c r="K1099" s="2"/>
      <c r="L1099" s="2"/>
    </row>
    <row r="1100" spans="2:12" customFormat="1" x14ac:dyDescent="0.25">
      <c r="B1100" s="2"/>
      <c r="C1100" s="2"/>
      <c r="D1100" s="2"/>
      <c r="E1100" s="2"/>
      <c r="F1100" s="2"/>
      <c r="G1100" s="2"/>
      <c r="H1100" s="2"/>
      <c r="I1100" s="2"/>
      <c r="J1100" s="2"/>
      <c r="K1100" s="2"/>
      <c r="L1100" s="2"/>
    </row>
    <row r="1101" spans="2:12" customFormat="1" x14ac:dyDescent="0.25">
      <c r="B1101" s="2"/>
      <c r="C1101" s="2"/>
      <c r="D1101" s="2"/>
      <c r="E1101" s="2"/>
      <c r="F1101" s="2"/>
      <c r="G1101" s="2"/>
      <c r="H1101" s="2"/>
      <c r="I1101" s="2"/>
      <c r="J1101" s="2"/>
      <c r="K1101" s="2"/>
      <c r="L1101" s="2"/>
    </row>
    <row r="1102" spans="2:12" customFormat="1" x14ac:dyDescent="0.25">
      <c r="B1102" s="2"/>
      <c r="C1102" s="2"/>
      <c r="D1102" s="2"/>
      <c r="E1102" s="2"/>
      <c r="F1102" s="2"/>
      <c r="G1102" s="2"/>
      <c r="H1102" s="2"/>
      <c r="I1102" s="2"/>
      <c r="J1102" s="2"/>
      <c r="K1102" s="2"/>
      <c r="L1102" s="2"/>
    </row>
    <row r="1103" spans="2:12" customFormat="1" x14ac:dyDescent="0.25">
      <c r="B1103" s="2"/>
      <c r="C1103" s="2"/>
      <c r="D1103" s="2"/>
      <c r="E1103" s="2"/>
      <c r="F1103" s="2"/>
      <c r="G1103" s="2"/>
      <c r="H1103" s="2"/>
      <c r="I1103" s="2"/>
      <c r="J1103" s="2"/>
      <c r="K1103" s="2"/>
      <c r="L1103" s="2"/>
    </row>
    <row r="1104" spans="2:12" customFormat="1" x14ac:dyDescent="0.25">
      <c r="B1104" s="2"/>
      <c r="C1104" s="2"/>
      <c r="D1104" s="2"/>
      <c r="E1104" s="2"/>
      <c r="F1104" s="2"/>
      <c r="G1104" s="2"/>
      <c r="H1104" s="2"/>
      <c r="I1104" s="2"/>
      <c r="J1104" s="2"/>
      <c r="K1104" s="2"/>
      <c r="L1104" s="2"/>
    </row>
    <row r="1105" spans="2:12" customFormat="1" x14ac:dyDescent="0.25">
      <c r="B1105" s="2"/>
      <c r="C1105" s="2"/>
      <c r="D1105" s="2"/>
      <c r="E1105" s="2"/>
      <c r="F1105" s="2"/>
      <c r="G1105" s="2"/>
      <c r="H1105" s="2"/>
      <c r="I1105" s="2"/>
      <c r="J1105" s="2"/>
      <c r="K1105" s="2"/>
      <c r="L1105" s="2"/>
    </row>
    <row r="1106" spans="2:12" customFormat="1" x14ac:dyDescent="0.25">
      <c r="B1106" s="2"/>
      <c r="C1106" s="2"/>
      <c r="D1106" s="2"/>
      <c r="E1106" s="2"/>
      <c r="F1106" s="2"/>
      <c r="G1106" s="2"/>
      <c r="H1106" s="2"/>
      <c r="I1106" s="2"/>
      <c r="J1106" s="2"/>
      <c r="K1106" s="2"/>
      <c r="L1106" s="2"/>
    </row>
    <row r="1107" spans="2:12" customFormat="1" x14ac:dyDescent="0.25">
      <c r="B1107" s="2"/>
      <c r="C1107" s="2"/>
      <c r="D1107" s="2"/>
      <c r="E1107" s="2"/>
      <c r="F1107" s="2"/>
      <c r="G1107" s="2"/>
      <c r="H1107" s="2"/>
      <c r="I1107" s="2"/>
      <c r="J1107" s="2"/>
      <c r="K1107" s="2"/>
      <c r="L1107" s="2"/>
    </row>
    <row r="1108" spans="2:12" customFormat="1" x14ac:dyDescent="0.25">
      <c r="B1108" s="2"/>
      <c r="C1108" s="2"/>
      <c r="D1108" s="2"/>
      <c r="E1108" s="2"/>
      <c r="F1108" s="2"/>
      <c r="G1108" s="2"/>
      <c r="H1108" s="2"/>
      <c r="I1108" s="2"/>
      <c r="J1108" s="2"/>
      <c r="K1108" s="2"/>
      <c r="L1108" s="2"/>
    </row>
    <row r="1109" spans="2:12" customFormat="1" x14ac:dyDescent="0.25">
      <c r="B1109" s="2"/>
      <c r="C1109" s="2"/>
      <c r="D1109" s="2"/>
      <c r="E1109" s="2"/>
      <c r="F1109" s="2"/>
      <c r="G1109" s="2"/>
      <c r="H1109" s="2"/>
      <c r="I1109" s="2"/>
      <c r="J1109" s="2"/>
      <c r="K1109" s="2"/>
      <c r="L1109" s="2"/>
    </row>
    <row r="1110" spans="2:12" customFormat="1" x14ac:dyDescent="0.25">
      <c r="B1110" s="2"/>
      <c r="C1110" s="2"/>
      <c r="D1110" s="2"/>
      <c r="E1110" s="2"/>
      <c r="F1110" s="2"/>
      <c r="G1110" s="2"/>
      <c r="H1110" s="2"/>
      <c r="I1110" s="2"/>
      <c r="J1110" s="2"/>
      <c r="K1110" s="2"/>
      <c r="L1110" s="2"/>
    </row>
    <row r="1111" spans="2:12" customFormat="1" x14ac:dyDescent="0.25">
      <c r="B1111" s="2"/>
      <c r="C1111" s="2"/>
      <c r="D1111" s="2"/>
      <c r="E1111" s="2"/>
      <c r="F1111" s="2"/>
      <c r="G1111" s="2"/>
      <c r="H1111" s="2"/>
      <c r="I1111" s="2"/>
      <c r="J1111" s="2"/>
      <c r="K1111" s="2"/>
      <c r="L1111" s="2"/>
    </row>
    <row r="1112" spans="2:12" customFormat="1" x14ac:dyDescent="0.25">
      <c r="B1112" s="2"/>
      <c r="C1112" s="2"/>
      <c r="D1112" s="2"/>
      <c r="E1112" s="2"/>
      <c r="F1112" s="2"/>
      <c r="G1112" s="2"/>
      <c r="H1112" s="2"/>
      <c r="I1112" s="2"/>
      <c r="J1112" s="2"/>
      <c r="K1112" s="2"/>
      <c r="L1112" s="2"/>
    </row>
    <row r="1113" spans="2:12" customFormat="1" x14ac:dyDescent="0.25">
      <c r="B1113" s="2"/>
      <c r="C1113" s="2"/>
      <c r="D1113" s="2"/>
      <c r="E1113" s="2"/>
      <c r="F1113" s="2"/>
      <c r="G1113" s="2"/>
      <c r="H1113" s="2"/>
      <c r="I1113" s="2"/>
      <c r="J1113" s="2"/>
      <c r="K1113" s="2"/>
      <c r="L1113" s="2"/>
    </row>
    <row r="1114" spans="2:12" customFormat="1" x14ac:dyDescent="0.25">
      <c r="B1114" s="2"/>
      <c r="C1114" s="2"/>
      <c r="D1114" s="2"/>
      <c r="E1114" s="2"/>
      <c r="F1114" s="2"/>
      <c r="G1114" s="2"/>
      <c r="H1114" s="2"/>
      <c r="I1114" s="2"/>
      <c r="J1114" s="2"/>
      <c r="K1114" s="2"/>
      <c r="L1114" s="2"/>
    </row>
    <row r="1115" spans="2:12" customFormat="1" x14ac:dyDescent="0.25">
      <c r="B1115" s="2"/>
      <c r="C1115" s="2"/>
      <c r="D1115" s="2"/>
      <c r="E1115" s="2"/>
      <c r="F1115" s="2"/>
      <c r="G1115" s="2"/>
      <c r="H1115" s="2"/>
      <c r="I1115" s="2"/>
      <c r="J1115" s="2"/>
      <c r="K1115" s="2"/>
      <c r="L1115" s="2"/>
    </row>
    <row r="1116" spans="2:12" customFormat="1" x14ac:dyDescent="0.25">
      <c r="B1116" s="2"/>
      <c r="C1116" s="2"/>
      <c r="D1116" s="2"/>
      <c r="E1116" s="2"/>
      <c r="F1116" s="2"/>
      <c r="G1116" s="2"/>
      <c r="H1116" s="2"/>
      <c r="I1116" s="2"/>
      <c r="J1116" s="2"/>
      <c r="K1116" s="2"/>
      <c r="L1116" s="2"/>
    </row>
    <row r="1117" spans="2:12" customFormat="1" x14ac:dyDescent="0.25">
      <c r="B1117" s="2"/>
      <c r="C1117" s="2"/>
      <c r="D1117" s="2"/>
      <c r="E1117" s="2"/>
      <c r="F1117" s="2"/>
      <c r="G1117" s="2"/>
      <c r="H1117" s="2"/>
      <c r="I1117" s="2"/>
      <c r="J1117" s="2"/>
      <c r="K1117" s="2"/>
      <c r="L1117" s="2"/>
    </row>
    <row r="1118" spans="2:12" customFormat="1" x14ac:dyDescent="0.25">
      <c r="B1118" s="2"/>
      <c r="C1118" s="2"/>
      <c r="D1118" s="2"/>
      <c r="E1118" s="2"/>
      <c r="F1118" s="2"/>
      <c r="G1118" s="2"/>
      <c r="H1118" s="2"/>
      <c r="I1118" s="2"/>
      <c r="J1118" s="2"/>
      <c r="K1118" s="2"/>
      <c r="L1118" s="2"/>
    </row>
    <row r="1119" spans="2:12" customFormat="1" x14ac:dyDescent="0.25">
      <c r="B1119" s="2"/>
      <c r="C1119" s="2"/>
      <c r="D1119" s="2"/>
      <c r="E1119" s="2"/>
      <c r="F1119" s="2"/>
      <c r="G1119" s="2"/>
      <c r="H1119" s="2"/>
      <c r="I1119" s="2"/>
      <c r="J1119" s="2"/>
      <c r="K1119" s="2"/>
      <c r="L1119" s="2"/>
    </row>
    <row r="1120" spans="2:12" customFormat="1" x14ac:dyDescent="0.25">
      <c r="B1120" s="2"/>
      <c r="C1120" s="2"/>
      <c r="D1120" s="2"/>
      <c r="E1120" s="2"/>
      <c r="F1120" s="2"/>
      <c r="G1120" s="2"/>
      <c r="H1120" s="2"/>
      <c r="I1120" s="2"/>
      <c r="J1120" s="2"/>
      <c r="K1120" s="2"/>
      <c r="L1120" s="2"/>
    </row>
    <row r="1121" spans="2:12" customFormat="1" x14ac:dyDescent="0.25">
      <c r="B1121" s="2"/>
      <c r="C1121" s="2"/>
      <c r="D1121" s="2"/>
      <c r="E1121" s="2"/>
      <c r="F1121" s="2"/>
      <c r="G1121" s="2"/>
      <c r="H1121" s="2"/>
      <c r="I1121" s="2"/>
      <c r="J1121" s="2"/>
      <c r="K1121" s="2"/>
      <c r="L1121" s="2"/>
    </row>
    <row r="1122" spans="2:12" customFormat="1" x14ac:dyDescent="0.25">
      <c r="B1122" s="2"/>
      <c r="C1122" s="2"/>
      <c r="D1122" s="2"/>
      <c r="E1122" s="2"/>
      <c r="F1122" s="2"/>
      <c r="G1122" s="2"/>
      <c r="H1122" s="2"/>
      <c r="I1122" s="2"/>
      <c r="J1122" s="2"/>
      <c r="K1122" s="2"/>
      <c r="L1122" s="2"/>
    </row>
    <row r="1123" spans="2:12" customFormat="1" x14ac:dyDescent="0.25">
      <c r="B1123" s="2"/>
      <c r="C1123" s="2"/>
      <c r="D1123" s="2"/>
      <c r="E1123" s="2"/>
      <c r="F1123" s="2"/>
      <c r="G1123" s="2"/>
      <c r="H1123" s="2"/>
      <c r="I1123" s="2"/>
      <c r="J1123" s="2"/>
      <c r="K1123" s="2"/>
      <c r="L1123" s="2"/>
    </row>
    <row r="1124" spans="2:12" customFormat="1" x14ac:dyDescent="0.25">
      <c r="B1124" s="2"/>
      <c r="C1124" s="2"/>
      <c r="D1124" s="2"/>
      <c r="E1124" s="2"/>
      <c r="F1124" s="2"/>
      <c r="G1124" s="2"/>
      <c r="H1124" s="2"/>
      <c r="I1124" s="2"/>
      <c r="J1124" s="2"/>
      <c r="K1124" s="2"/>
      <c r="L1124" s="2"/>
    </row>
    <row r="1125" spans="2:12" customFormat="1" x14ac:dyDescent="0.25">
      <c r="B1125" s="2"/>
      <c r="C1125" s="2"/>
      <c r="D1125" s="2"/>
      <c r="E1125" s="2"/>
      <c r="F1125" s="2"/>
      <c r="G1125" s="2"/>
      <c r="H1125" s="2"/>
      <c r="I1125" s="2"/>
      <c r="J1125" s="2"/>
      <c r="K1125" s="2"/>
      <c r="L1125" s="2"/>
    </row>
    <row r="1126" spans="2:12" customFormat="1" x14ac:dyDescent="0.25">
      <c r="B1126" s="2"/>
      <c r="C1126" s="2"/>
      <c r="D1126" s="2"/>
      <c r="E1126" s="2"/>
      <c r="F1126" s="2"/>
      <c r="G1126" s="2"/>
      <c r="H1126" s="2"/>
      <c r="I1126" s="2"/>
      <c r="J1126" s="2"/>
      <c r="K1126" s="2"/>
      <c r="L1126" s="2"/>
    </row>
    <row r="1127" spans="2:12" customFormat="1" x14ac:dyDescent="0.25">
      <c r="B1127" s="2"/>
      <c r="C1127" s="2"/>
      <c r="D1127" s="2"/>
      <c r="E1127" s="2"/>
      <c r="F1127" s="2"/>
      <c r="G1127" s="2"/>
      <c r="H1127" s="2"/>
      <c r="I1127" s="2"/>
      <c r="J1127" s="2"/>
      <c r="K1127" s="2"/>
      <c r="L1127" s="2"/>
    </row>
    <row r="1128" spans="2:12" customFormat="1" x14ac:dyDescent="0.25">
      <c r="B1128" s="2"/>
      <c r="C1128" s="2"/>
      <c r="D1128" s="2"/>
      <c r="E1128" s="2"/>
      <c r="F1128" s="2"/>
      <c r="G1128" s="2"/>
      <c r="H1128" s="2"/>
      <c r="I1128" s="2"/>
      <c r="J1128" s="2"/>
      <c r="K1128" s="2"/>
      <c r="L1128" s="2"/>
    </row>
    <row r="1129" spans="2:12" customFormat="1" x14ac:dyDescent="0.25">
      <c r="B1129" s="2"/>
      <c r="C1129" s="2"/>
      <c r="D1129" s="2"/>
      <c r="E1129" s="2"/>
      <c r="F1129" s="2"/>
      <c r="G1129" s="2"/>
      <c r="H1129" s="2"/>
      <c r="I1129" s="2"/>
      <c r="J1129" s="2"/>
      <c r="K1129" s="2"/>
      <c r="L1129" s="2"/>
    </row>
    <row r="1130" spans="2:12" customFormat="1" x14ac:dyDescent="0.25">
      <c r="B1130" s="2"/>
      <c r="C1130" s="2"/>
      <c r="D1130" s="2"/>
      <c r="E1130" s="2"/>
      <c r="F1130" s="2"/>
      <c r="G1130" s="2"/>
      <c r="H1130" s="2"/>
      <c r="I1130" s="2"/>
      <c r="J1130" s="2"/>
      <c r="K1130" s="2"/>
      <c r="L1130" s="2"/>
    </row>
    <row r="1131" spans="2:12" customFormat="1" x14ac:dyDescent="0.25">
      <c r="B1131" s="2"/>
      <c r="C1131" s="2"/>
      <c r="D1131" s="2"/>
      <c r="E1131" s="2"/>
      <c r="F1131" s="2"/>
      <c r="G1131" s="2"/>
      <c r="H1131" s="2"/>
      <c r="I1131" s="2"/>
      <c r="J1131" s="2"/>
      <c r="K1131" s="2"/>
      <c r="L1131" s="2"/>
    </row>
    <row r="1132" spans="2:12" customFormat="1" x14ac:dyDescent="0.25">
      <c r="B1132" s="2"/>
      <c r="C1132" s="2"/>
      <c r="D1132" s="2"/>
      <c r="E1132" s="2"/>
      <c r="F1132" s="2"/>
      <c r="G1132" s="2"/>
      <c r="H1132" s="2"/>
      <c r="I1132" s="2"/>
      <c r="J1132" s="2"/>
      <c r="K1132" s="2"/>
      <c r="L1132" s="2"/>
    </row>
    <row r="1133" spans="2:12" customFormat="1" x14ac:dyDescent="0.25">
      <c r="B1133" s="2"/>
      <c r="C1133" s="2"/>
      <c r="D1133" s="2"/>
      <c r="E1133" s="2"/>
      <c r="F1133" s="2"/>
      <c r="G1133" s="2"/>
      <c r="H1133" s="2"/>
      <c r="I1133" s="2"/>
      <c r="J1133" s="2"/>
      <c r="K1133" s="2"/>
      <c r="L1133" s="2"/>
    </row>
    <row r="1134" spans="2:12" customFormat="1" x14ac:dyDescent="0.25">
      <c r="B1134" s="2"/>
      <c r="C1134" s="2"/>
      <c r="D1134" s="2"/>
      <c r="E1134" s="2"/>
      <c r="F1134" s="2"/>
      <c r="G1134" s="2"/>
      <c r="H1134" s="2"/>
      <c r="I1134" s="2"/>
      <c r="J1134" s="2"/>
      <c r="K1134" s="2"/>
      <c r="L1134" s="2"/>
    </row>
    <row r="1135" spans="2:12" customFormat="1" x14ac:dyDescent="0.25">
      <c r="B1135" s="2"/>
      <c r="C1135" s="2"/>
      <c r="D1135" s="2"/>
      <c r="E1135" s="2"/>
      <c r="F1135" s="2"/>
      <c r="G1135" s="2"/>
      <c r="H1135" s="2"/>
      <c r="I1135" s="2"/>
      <c r="J1135" s="2"/>
      <c r="K1135" s="2"/>
      <c r="L1135" s="2"/>
    </row>
    <row r="1136" spans="2:12" customFormat="1" x14ac:dyDescent="0.25">
      <c r="B1136" s="2"/>
      <c r="C1136" s="2"/>
      <c r="D1136" s="2"/>
      <c r="E1136" s="2"/>
      <c r="F1136" s="2"/>
      <c r="G1136" s="2"/>
      <c r="H1136" s="2"/>
      <c r="I1136" s="2"/>
      <c r="J1136" s="2"/>
      <c r="K1136" s="2"/>
      <c r="L1136" s="2"/>
    </row>
    <row r="1137" spans="2:12" customFormat="1" x14ac:dyDescent="0.25">
      <c r="B1137" s="2"/>
      <c r="C1137" s="2"/>
      <c r="D1137" s="2"/>
      <c r="E1137" s="2"/>
      <c r="F1137" s="2"/>
      <c r="G1137" s="2"/>
      <c r="H1137" s="2"/>
      <c r="I1137" s="2"/>
      <c r="J1137" s="2"/>
      <c r="K1137" s="2"/>
      <c r="L1137" s="2"/>
    </row>
    <row r="1138" spans="2:12" customFormat="1" x14ac:dyDescent="0.25">
      <c r="B1138" s="2"/>
      <c r="C1138" s="2"/>
      <c r="D1138" s="2"/>
      <c r="E1138" s="2"/>
      <c r="F1138" s="2"/>
      <c r="G1138" s="2"/>
      <c r="H1138" s="2"/>
      <c r="I1138" s="2"/>
      <c r="J1138" s="2"/>
      <c r="K1138" s="2"/>
      <c r="L1138" s="2"/>
    </row>
    <row r="1139" spans="2:12" customFormat="1" x14ac:dyDescent="0.25">
      <c r="B1139" s="2"/>
      <c r="C1139" s="2"/>
      <c r="D1139" s="2"/>
      <c r="E1139" s="2"/>
      <c r="F1139" s="2"/>
      <c r="G1139" s="2"/>
      <c r="H1139" s="2"/>
      <c r="I1139" s="2"/>
      <c r="J1139" s="2"/>
      <c r="K1139" s="2"/>
      <c r="L1139" s="2"/>
    </row>
    <row r="1140" spans="2:12" customFormat="1" x14ac:dyDescent="0.25">
      <c r="B1140" s="2"/>
      <c r="C1140" s="2"/>
      <c r="D1140" s="2"/>
      <c r="E1140" s="2"/>
      <c r="F1140" s="2"/>
      <c r="G1140" s="2"/>
      <c r="H1140" s="2"/>
      <c r="I1140" s="2"/>
      <c r="J1140" s="2"/>
      <c r="K1140" s="2"/>
      <c r="L1140" s="2"/>
    </row>
    <row r="1141" spans="2:12" customFormat="1" x14ac:dyDescent="0.25">
      <c r="B1141" s="2"/>
      <c r="C1141" s="2"/>
      <c r="D1141" s="2"/>
      <c r="E1141" s="2"/>
      <c r="F1141" s="2"/>
      <c r="G1141" s="2"/>
      <c r="H1141" s="2"/>
      <c r="I1141" s="2"/>
      <c r="J1141" s="2"/>
      <c r="K1141" s="2"/>
      <c r="L1141" s="2"/>
    </row>
    <row r="1142" spans="2:12" customFormat="1" x14ac:dyDescent="0.25">
      <c r="B1142" s="2"/>
      <c r="C1142" s="2"/>
      <c r="D1142" s="2"/>
      <c r="E1142" s="2"/>
      <c r="F1142" s="2"/>
      <c r="G1142" s="2"/>
      <c r="H1142" s="2"/>
      <c r="I1142" s="2"/>
      <c r="J1142" s="2"/>
      <c r="K1142" s="2"/>
      <c r="L1142" s="2"/>
    </row>
    <row r="1143" spans="2:12" customFormat="1" x14ac:dyDescent="0.25">
      <c r="B1143" s="2"/>
      <c r="C1143" s="2"/>
      <c r="D1143" s="2"/>
      <c r="E1143" s="2"/>
      <c r="F1143" s="2"/>
      <c r="G1143" s="2"/>
      <c r="H1143" s="2"/>
      <c r="I1143" s="2"/>
      <c r="J1143" s="2"/>
      <c r="K1143" s="2"/>
      <c r="L1143" s="2"/>
    </row>
    <row r="1144" spans="2:12" customFormat="1" x14ac:dyDescent="0.25">
      <c r="B1144" s="2"/>
      <c r="C1144" s="2"/>
      <c r="D1144" s="2"/>
      <c r="E1144" s="2"/>
      <c r="F1144" s="2"/>
      <c r="G1144" s="2"/>
      <c r="H1144" s="2"/>
      <c r="I1144" s="2"/>
      <c r="J1144" s="2"/>
      <c r="K1144" s="2"/>
      <c r="L1144" s="2"/>
    </row>
    <row r="1145" spans="2:12" customFormat="1" x14ac:dyDescent="0.25">
      <c r="B1145" s="2"/>
      <c r="C1145" s="2"/>
      <c r="D1145" s="2"/>
      <c r="E1145" s="2"/>
      <c r="F1145" s="2"/>
      <c r="G1145" s="2"/>
      <c r="H1145" s="2"/>
      <c r="I1145" s="2"/>
      <c r="J1145" s="2"/>
      <c r="K1145" s="2"/>
      <c r="L1145" s="2"/>
    </row>
    <row r="1146" spans="2:12" customFormat="1" x14ac:dyDescent="0.25">
      <c r="B1146" s="2"/>
      <c r="C1146" s="2"/>
      <c r="D1146" s="2"/>
      <c r="E1146" s="2"/>
      <c r="F1146" s="2"/>
      <c r="G1146" s="2"/>
      <c r="H1146" s="2"/>
      <c r="I1146" s="2"/>
      <c r="J1146" s="2"/>
      <c r="K1146" s="2"/>
      <c r="L1146" s="2"/>
    </row>
    <row r="1147" spans="2:12" customFormat="1" x14ac:dyDescent="0.25">
      <c r="B1147" s="2"/>
      <c r="C1147" s="2"/>
      <c r="D1147" s="2"/>
      <c r="E1147" s="2"/>
      <c r="F1147" s="2"/>
      <c r="G1147" s="2"/>
      <c r="H1147" s="2"/>
      <c r="I1147" s="2"/>
      <c r="J1147" s="2"/>
      <c r="K1147" s="2"/>
      <c r="L1147" s="2"/>
    </row>
    <row r="1148" spans="2:12" customFormat="1" x14ac:dyDescent="0.25">
      <c r="B1148" s="2"/>
      <c r="C1148" s="2"/>
      <c r="D1148" s="2"/>
      <c r="E1148" s="2"/>
      <c r="F1148" s="2"/>
      <c r="G1148" s="2"/>
      <c r="H1148" s="2"/>
      <c r="I1148" s="2"/>
      <c r="J1148" s="2"/>
      <c r="K1148" s="2"/>
      <c r="L1148" s="2"/>
    </row>
    <row r="1149" spans="2:12" customFormat="1" x14ac:dyDescent="0.25">
      <c r="B1149" s="2"/>
      <c r="C1149" s="2"/>
      <c r="D1149" s="2"/>
      <c r="E1149" s="2"/>
      <c r="F1149" s="2"/>
      <c r="G1149" s="2"/>
      <c r="H1149" s="2"/>
      <c r="I1149" s="2"/>
      <c r="J1149" s="2"/>
      <c r="K1149" s="2"/>
      <c r="L1149" s="2"/>
    </row>
    <row r="1150" spans="2:12" customFormat="1" x14ac:dyDescent="0.25">
      <c r="B1150" s="2"/>
      <c r="C1150" s="2"/>
      <c r="D1150" s="2"/>
      <c r="E1150" s="2"/>
      <c r="F1150" s="2"/>
      <c r="G1150" s="2"/>
      <c r="H1150" s="2"/>
      <c r="I1150" s="2"/>
      <c r="J1150" s="2"/>
      <c r="K1150" s="2"/>
      <c r="L1150" s="2"/>
    </row>
    <row r="1151" spans="2:12" customFormat="1" x14ac:dyDescent="0.25">
      <c r="B1151" s="2"/>
      <c r="C1151" s="2"/>
      <c r="D1151" s="2"/>
      <c r="E1151" s="2"/>
      <c r="F1151" s="2"/>
      <c r="G1151" s="2"/>
      <c r="H1151" s="2"/>
      <c r="I1151" s="2"/>
      <c r="J1151" s="2"/>
      <c r="K1151" s="2"/>
      <c r="L1151" s="2"/>
    </row>
    <row r="1152" spans="2:12" customFormat="1" x14ac:dyDescent="0.25">
      <c r="B1152" s="2"/>
      <c r="C1152" s="2"/>
      <c r="D1152" s="2"/>
      <c r="E1152" s="2"/>
      <c r="F1152" s="2"/>
      <c r="G1152" s="2"/>
      <c r="H1152" s="2"/>
      <c r="I1152" s="2"/>
      <c r="J1152" s="2"/>
      <c r="K1152" s="2"/>
      <c r="L1152" s="2"/>
    </row>
    <row r="1153" spans="2:12" customFormat="1" x14ac:dyDescent="0.25">
      <c r="B1153" s="2"/>
      <c r="C1153" s="2"/>
      <c r="D1153" s="2"/>
      <c r="E1153" s="2"/>
      <c r="F1153" s="2"/>
      <c r="G1153" s="2"/>
      <c r="H1153" s="2"/>
      <c r="I1153" s="2"/>
      <c r="J1153" s="2"/>
      <c r="K1153" s="2"/>
      <c r="L1153" s="2"/>
    </row>
    <row r="1154" spans="2:12" customFormat="1" x14ac:dyDescent="0.25">
      <c r="B1154" s="2"/>
      <c r="C1154" s="2"/>
      <c r="D1154" s="2"/>
      <c r="E1154" s="2"/>
      <c r="F1154" s="2"/>
      <c r="G1154" s="2"/>
      <c r="H1154" s="2"/>
      <c r="I1154" s="2"/>
      <c r="J1154" s="2"/>
      <c r="K1154" s="2"/>
      <c r="L1154" s="2"/>
    </row>
    <row r="1155" spans="2:12" customFormat="1" x14ac:dyDescent="0.25">
      <c r="B1155" s="2"/>
      <c r="C1155" s="2"/>
      <c r="D1155" s="2"/>
      <c r="E1155" s="2"/>
      <c r="F1155" s="2"/>
      <c r="G1155" s="2"/>
      <c r="H1155" s="2"/>
      <c r="I1155" s="2"/>
      <c r="J1155" s="2"/>
      <c r="K1155" s="2"/>
      <c r="L1155" s="2"/>
    </row>
    <row r="1156" spans="2:12" customFormat="1" x14ac:dyDescent="0.25">
      <c r="B1156" s="2"/>
      <c r="C1156" s="2"/>
      <c r="D1156" s="2"/>
      <c r="E1156" s="2"/>
      <c r="F1156" s="2"/>
      <c r="G1156" s="2"/>
      <c r="H1156" s="2"/>
      <c r="I1156" s="2"/>
      <c r="J1156" s="2"/>
      <c r="K1156" s="2"/>
      <c r="L1156" s="2"/>
    </row>
    <row r="1157" spans="2:12" customFormat="1" x14ac:dyDescent="0.25">
      <c r="B1157" s="2"/>
      <c r="C1157" s="2"/>
      <c r="D1157" s="2"/>
      <c r="E1157" s="2"/>
      <c r="F1157" s="2"/>
      <c r="G1157" s="2"/>
      <c r="H1157" s="2"/>
      <c r="I1157" s="2"/>
      <c r="J1157" s="2"/>
      <c r="K1157" s="2"/>
      <c r="L1157" s="2"/>
    </row>
    <row r="1158" spans="2:12" customFormat="1" x14ac:dyDescent="0.25">
      <c r="B1158" s="2"/>
      <c r="C1158" s="2"/>
      <c r="D1158" s="2"/>
      <c r="E1158" s="2"/>
      <c r="F1158" s="2"/>
      <c r="G1158" s="2"/>
      <c r="H1158" s="2"/>
      <c r="I1158" s="2"/>
      <c r="J1158" s="2"/>
      <c r="K1158" s="2"/>
      <c r="L1158" s="2"/>
    </row>
    <row r="1159" spans="2:12" customFormat="1" x14ac:dyDescent="0.25">
      <c r="B1159" s="2"/>
      <c r="C1159" s="2"/>
      <c r="D1159" s="2"/>
      <c r="E1159" s="2"/>
      <c r="F1159" s="2"/>
      <c r="G1159" s="2"/>
      <c r="H1159" s="2"/>
      <c r="I1159" s="2"/>
      <c r="J1159" s="2"/>
      <c r="K1159" s="2"/>
      <c r="L1159" s="2"/>
    </row>
    <row r="1160" spans="2:12" customFormat="1" x14ac:dyDescent="0.25">
      <c r="B1160" s="2"/>
      <c r="C1160" s="2"/>
      <c r="D1160" s="2"/>
      <c r="E1160" s="2"/>
      <c r="F1160" s="2"/>
      <c r="G1160" s="2"/>
      <c r="H1160" s="2"/>
      <c r="I1160" s="2"/>
      <c r="J1160" s="2"/>
      <c r="K1160" s="2"/>
      <c r="L1160" s="2"/>
    </row>
    <row r="1161" spans="2:12" customFormat="1" x14ac:dyDescent="0.25">
      <c r="B1161" s="2"/>
      <c r="C1161" s="2"/>
      <c r="D1161" s="2"/>
      <c r="E1161" s="2"/>
      <c r="F1161" s="2"/>
      <c r="G1161" s="2"/>
      <c r="H1161" s="2"/>
      <c r="I1161" s="2"/>
      <c r="J1161" s="2"/>
      <c r="K1161" s="2"/>
      <c r="L1161" s="2"/>
    </row>
    <row r="1162" spans="2:12" customFormat="1" x14ac:dyDescent="0.25">
      <c r="B1162" s="2"/>
      <c r="C1162" s="2"/>
      <c r="D1162" s="2"/>
      <c r="E1162" s="2"/>
      <c r="F1162" s="2"/>
      <c r="G1162" s="2"/>
      <c r="H1162" s="2"/>
      <c r="I1162" s="2"/>
      <c r="J1162" s="2"/>
      <c r="K1162" s="2"/>
      <c r="L1162" s="2"/>
    </row>
    <row r="1163" spans="2:12" customFormat="1" x14ac:dyDescent="0.25">
      <c r="B1163" s="2"/>
      <c r="C1163" s="2"/>
      <c r="D1163" s="2"/>
      <c r="E1163" s="2"/>
      <c r="F1163" s="2"/>
      <c r="G1163" s="2"/>
      <c r="H1163" s="2"/>
      <c r="I1163" s="2"/>
      <c r="J1163" s="2"/>
      <c r="K1163" s="2"/>
      <c r="L1163" s="2"/>
    </row>
    <row r="1164" spans="2:12" customFormat="1" x14ac:dyDescent="0.25">
      <c r="B1164" s="2"/>
      <c r="C1164" s="2"/>
      <c r="D1164" s="2"/>
      <c r="E1164" s="2"/>
      <c r="F1164" s="2"/>
      <c r="G1164" s="2"/>
      <c r="H1164" s="2"/>
      <c r="I1164" s="2"/>
      <c r="J1164" s="2"/>
      <c r="K1164" s="2"/>
      <c r="L1164" s="2"/>
    </row>
    <row r="1165" spans="2:12" customFormat="1" x14ac:dyDescent="0.25">
      <c r="B1165" s="2"/>
      <c r="C1165" s="2"/>
      <c r="D1165" s="2"/>
      <c r="E1165" s="2"/>
      <c r="F1165" s="2"/>
      <c r="G1165" s="2"/>
      <c r="H1165" s="2"/>
      <c r="I1165" s="2"/>
      <c r="J1165" s="2"/>
      <c r="K1165" s="2"/>
      <c r="L1165" s="2"/>
    </row>
    <row r="1166" spans="2:12" customFormat="1" x14ac:dyDescent="0.25">
      <c r="B1166" s="2"/>
      <c r="C1166" s="2"/>
      <c r="D1166" s="2"/>
      <c r="E1166" s="2"/>
      <c r="F1166" s="2"/>
      <c r="G1166" s="2"/>
      <c r="H1166" s="2"/>
      <c r="I1166" s="2"/>
      <c r="J1166" s="2"/>
      <c r="K1166" s="2"/>
      <c r="L1166" s="2"/>
    </row>
    <row r="1167" spans="2:12" customFormat="1" x14ac:dyDescent="0.25">
      <c r="B1167" s="2"/>
      <c r="C1167" s="2"/>
      <c r="D1167" s="2"/>
      <c r="E1167" s="2"/>
      <c r="F1167" s="2"/>
      <c r="G1167" s="2"/>
      <c r="H1167" s="2"/>
      <c r="I1167" s="2"/>
      <c r="J1167" s="2"/>
      <c r="K1167" s="2"/>
      <c r="L1167" s="2"/>
    </row>
    <row r="1168" spans="2:12" customFormat="1" x14ac:dyDescent="0.25">
      <c r="B1168" s="2"/>
      <c r="C1168" s="2"/>
      <c r="D1168" s="2"/>
      <c r="E1168" s="2"/>
      <c r="F1168" s="2"/>
      <c r="G1168" s="2"/>
      <c r="H1168" s="2"/>
      <c r="I1168" s="2"/>
      <c r="J1168" s="2"/>
      <c r="K1168" s="2"/>
      <c r="L1168" s="2"/>
    </row>
    <row r="1169" spans="2:12" customFormat="1" x14ac:dyDescent="0.25">
      <c r="B1169" s="2"/>
      <c r="C1169" s="2"/>
      <c r="D1169" s="2"/>
      <c r="E1169" s="2"/>
      <c r="F1169" s="2"/>
      <c r="G1169" s="2"/>
      <c r="H1169" s="2"/>
      <c r="I1169" s="2"/>
      <c r="J1169" s="2"/>
      <c r="K1169" s="2"/>
      <c r="L1169" s="2"/>
    </row>
    <row r="1170" spans="2:12" customFormat="1" x14ac:dyDescent="0.25">
      <c r="B1170" s="2"/>
      <c r="C1170" s="2"/>
      <c r="D1170" s="2"/>
      <c r="E1170" s="2"/>
      <c r="F1170" s="2"/>
      <c r="G1170" s="2"/>
      <c r="H1170" s="2"/>
      <c r="I1170" s="2"/>
      <c r="J1170" s="2"/>
      <c r="K1170" s="2"/>
      <c r="L1170" s="2"/>
    </row>
    <row r="1171" spans="2:12" customFormat="1" x14ac:dyDescent="0.25">
      <c r="B1171" s="2"/>
      <c r="C1171" s="2"/>
      <c r="D1171" s="2"/>
      <c r="E1171" s="2"/>
      <c r="F1171" s="2"/>
      <c r="G1171" s="2"/>
      <c r="H1171" s="2"/>
      <c r="I1171" s="2"/>
      <c r="J1171" s="2"/>
      <c r="K1171" s="2"/>
      <c r="L1171" s="2"/>
    </row>
    <row r="1172" spans="2:12" customFormat="1" x14ac:dyDescent="0.25">
      <c r="B1172" s="2"/>
      <c r="C1172" s="2"/>
      <c r="D1172" s="2"/>
      <c r="E1172" s="2"/>
      <c r="F1172" s="2"/>
      <c r="G1172" s="2"/>
      <c r="H1172" s="2"/>
      <c r="I1172" s="2"/>
      <c r="J1172" s="2"/>
      <c r="K1172" s="2"/>
      <c r="L1172" s="2"/>
    </row>
    <row r="1173" spans="2:12" customFormat="1" x14ac:dyDescent="0.25">
      <c r="B1173" s="2"/>
      <c r="C1173" s="2"/>
      <c r="D1173" s="2"/>
      <c r="E1173" s="2"/>
      <c r="F1173" s="2"/>
      <c r="G1173" s="2"/>
      <c r="H1173" s="2"/>
      <c r="I1173" s="2"/>
      <c r="J1173" s="2"/>
      <c r="K1173" s="2"/>
      <c r="L1173" s="2"/>
    </row>
    <row r="1174" spans="2:12" customFormat="1" x14ac:dyDescent="0.25">
      <c r="B1174" s="2"/>
      <c r="C1174" s="2"/>
      <c r="D1174" s="2"/>
      <c r="E1174" s="2"/>
      <c r="F1174" s="2"/>
      <c r="G1174" s="2"/>
      <c r="H1174" s="2"/>
      <c r="I1174" s="2"/>
      <c r="J1174" s="2"/>
      <c r="K1174" s="2"/>
      <c r="L1174" s="2"/>
    </row>
    <row r="1175" spans="2:12" customFormat="1" x14ac:dyDescent="0.25">
      <c r="B1175" s="2"/>
      <c r="C1175" s="2"/>
      <c r="D1175" s="2"/>
      <c r="E1175" s="2"/>
      <c r="F1175" s="2"/>
      <c r="G1175" s="2"/>
      <c r="H1175" s="2"/>
      <c r="I1175" s="2"/>
      <c r="J1175" s="2"/>
      <c r="K1175" s="2"/>
      <c r="L1175" s="2"/>
    </row>
    <row r="1176" spans="2:12" customFormat="1" x14ac:dyDescent="0.25">
      <c r="B1176" s="2"/>
      <c r="C1176" s="2"/>
      <c r="D1176" s="2"/>
      <c r="E1176" s="2"/>
      <c r="F1176" s="2"/>
      <c r="G1176" s="2"/>
      <c r="H1176" s="2"/>
      <c r="I1176" s="2"/>
      <c r="J1176" s="2"/>
      <c r="K1176" s="2"/>
      <c r="L1176" s="2"/>
    </row>
    <row r="1177" spans="2:12" customFormat="1" x14ac:dyDescent="0.25">
      <c r="B1177" s="2"/>
      <c r="C1177" s="2"/>
      <c r="D1177" s="2"/>
      <c r="E1177" s="2"/>
      <c r="F1177" s="2"/>
      <c r="G1177" s="2"/>
      <c r="H1177" s="2"/>
      <c r="I1177" s="2"/>
      <c r="J1177" s="2"/>
      <c r="K1177" s="2"/>
      <c r="L1177" s="2"/>
    </row>
    <row r="1178" spans="2:12" customFormat="1" x14ac:dyDescent="0.25">
      <c r="B1178" s="2"/>
      <c r="C1178" s="2"/>
      <c r="D1178" s="2"/>
      <c r="E1178" s="2"/>
      <c r="F1178" s="2"/>
      <c r="G1178" s="2"/>
      <c r="H1178" s="2"/>
      <c r="I1178" s="2"/>
      <c r="J1178" s="2"/>
      <c r="K1178" s="2"/>
      <c r="L1178" s="2"/>
    </row>
    <row r="1179" spans="2:12" customFormat="1" x14ac:dyDescent="0.25">
      <c r="B1179" s="2"/>
      <c r="C1179" s="2"/>
      <c r="D1179" s="2"/>
      <c r="E1179" s="2"/>
      <c r="F1179" s="2"/>
      <c r="G1179" s="2"/>
      <c r="H1179" s="2"/>
      <c r="I1179" s="2"/>
      <c r="J1179" s="2"/>
      <c r="K1179" s="2"/>
      <c r="L1179" s="2"/>
    </row>
    <row r="1180" spans="2:12" customFormat="1" x14ac:dyDescent="0.25">
      <c r="B1180" s="2"/>
      <c r="C1180" s="2"/>
      <c r="D1180" s="2"/>
      <c r="E1180" s="2"/>
      <c r="F1180" s="2"/>
      <c r="G1180" s="2"/>
      <c r="H1180" s="2"/>
      <c r="I1180" s="2"/>
      <c r="J1180" s="2"/>
      <c r="K1180" s="2"/>
      <c r="L1180" s="2"/>
    </row>
    <row r="1181" spans="2:12" customFormat="1" x14ac:dyDescent="0.25">
      <c r="B1181" s="2"/>
      <c r="C1181" s="2"/>
      <c r="D1181" s="2"/>
      <c r="E1181" s="2"/>
      <c r="F1181" s="2"/>
      <c r="G1181" s="2"/>
      <c r="H1181" s="2"/>
      <c r="I1181" s="2"/>
      <c r="J1181" s="2"/>
      <c r="K1181" s="2"/>
      <c r="L1181" s="2"/>
    </row>
    <row r="1182" spans="2:12" customFormat="1" x14ac:dyDescent="0.25">
      <c r="B1182" s="2"/>
      <c r="C1182" s="2"/>
      <c r="D1182" s="2"/>
      <c r="E1182" s="2"/>
      <c r="F1182" s="2"/>
      <c r="G1182" s="2"/>
      <c r="H1182" s="2"/>
      <c r="I1182" s="2"/>
      <c r="J1182" s="2"/>
      <c r="K1182" s="2"/>
      <c r="L1182" s="2"/>
    </row>
    <row r="1183" spans="2:12" customFormat="1" x14ac:dyDescent="0.25">
      <c r="B1183" s="2"/>
      <c r="C1183" s="2"/>
      <c r="D1183" s="2"/>
      <c r="E1183" s="2"/>
      <c r="F1183" s="2"/>
      <c r="G1183" s="2"/>
      <c r="H1183" s="2"/>
      <c r="I1183" s="2"/>
      <c r="J1183" s="2"/>
      <c r="K1183" s="2"/>
      <c r="L1183" s="2"/>
    </row>
    <row r="1184" spans="2:12" customFormat="1" x14ac:dyDescent="0.25">
      <c r="B1184" s="2"/>
      <c r="C1184" s="2"/>
      <c r="D1184" s="2"/>
      <c r="E1184" s="2"/>
      <c r="F1184" s="2"/>
      <c r="G1184" s="2"/>
      <c r="H1184" s="2"/>
      <c r="I1184" s="2"/>
      <c r="J1184" s="2"/>
      <c r="K1184" s="2"/>
      <c r="L1184" s="2"/>
    </row>
    <row r="1185" spans="2:12" customFormat="1" x14ac:dyDescent="0.25">
      <c r="B1185" s="2"/>
      <c r="C1185" s="2"/>
      <c r="D1185" s="2"/>
      <c r="E1185" s="2"/>
      <c r="F1185" s="2"/>
      <c r="G1185" s="2"/>
      <c r="H1185" s="2"/>
      <c r="I1185" s="2"/>
      <c r="J1185" s="2"/>
      <c r="K1185" s="2"/>
      <c r="L1185" s="2"/>
    </row>
    <row r="1186" spans="2:12" customFormat="1" x14ac:dyDescent="0.25">
      <c r="B1186" s="2"/>
      <c r="C1186" s="2"/>
      <c r="D1186" s="2"/>
      <c r="E1186" s="2"/>
      <c r="F1186" s="2"/>
      <c r="G1186" s="2"/>
      <c r="H1186" s="2"/>
      <c r="I1186" s="2"/>
      <c r="J1186" s="2"/>
      <c r="K1186" s="2"/>
      <c r="L1186" s="2"/>
    </row>
    <row r="1187" spans="2:12" customFormat="1" x14ac:dyDescent="0.25">
      <c r="B1187" s="2"/>
      <c r="C1187" s="2"/>
      <c r="D1187" s="2"/>
      <c r="E1187" s="2"/>
      <c r="F1187" s="2"/>
      <c r="G1187" s="2"/>
      <c r="H1187" s="2"/>
      <c r="I1187" s="2"/>
      <c r="J1187" s="2"/>
      <c r="K1187" s="2"/>
      <c r="L1187" s="2"/>
    </row>
    <row r="1188" spans="2:12" customFormat="1" x14ac:dyDescent="0.25">
      <c r="B1188" s="2"/>
      <c r="C1188" s="2"/>
      <c r="D1188" s="2"/>
      <c r="E1188" s="2"/>
      <c r="F1188" s="2"/>
      <c r="G1188" s="2"/>
      <c r="H1188" s="2"/>
      <c r="I1188" s="2"/>
      <c r="J1188" s="2"/>
      <c r="K1188" s="2"/>
      <c r="L1188" s="2"/>
    </row>
    <row r="1189" spans="2:12" customFormat="1" x14ac:dyDescent="0.25">
      <c r="B1189" s="2"/>
      <c r="C1189" s="2"/>
      <c r="D1189" s="2"/>
      <c r="E1189" s="2"/>
      <c r="F1189" s="2"/>
      <c r="G1189" s="2"/>
      <c r="H1189" s="2"/>
      <c r="I1189" s="2"/>
      <c r="J1189" s="2"/>
      <c r="K1189" s="2"/>
      <c r="L1189" s="2"/>
    </row>
    <row r="1190" spans="2:12" customFormat="1" x14ac:dyDescent="0.25">
      <c r="B1190" s="2"/>
      <c r="C1190" s="2"/>
      <c r="D1190" s="2"/>
      <c r="E1190" s="2"/>
      <c r="F1190" s="2"/>
      <c r="G1190" s="2"/>
      <c r="H1190" s="2"/>
      <c r="I1190" s="2"/>
      <c r="J1190" s="2"/>
      <c r="K1190" s="2"/>
      <c r="L1190" s="2"/>
    </row>
    <row r="1191" spans="2:12" customFormat="1" x14ac:dyDescent="0.25">
      <c r="B1191" s="2"/>
      <c r="C1191" s="2"/>
      <c r="D1191" s="2"/>
      <c r="E1191" s="2"/>
      <c r="F1191" s="2"/>
      <c r="G1191" s="2"/>
      <c r="H1191" s="2"/>
      <c r="I1191" s="2"/>
      <c r="J1191" s="2"/>
      <c r="K1191" s="2"/>
      <c r="L1191" s="2"/>
    </row>
    <row r="1192" spans="2:12" customFormat="1" x14ac:dyDescent="0.25">
      <c r="B1192" s="2"/>
      <c r="C1192" s="2"/>
      <c r="D1192" s="2"/>
      <c r="E1192" s="2"/>
      <c r="F1192" s="2"/>
      <c r="G1192" s="2"/>
      <c r="H1192" s="2"/>
      <c r="I1192" s="2"/>
      <c r="J1192" s="2"/>
      <c r="K1192" s="2"/>
      <c r="L1192" s="2"/>
    </row>
    <row r="1193" spans="2:12" customFormat="1" x14ac:dyDescent="0.25">
      <c r="B1193" s="2"/>
      <c r="C1193" s="2"/>
      <c r="D1193" s="2"/>
      <c r="E1193" s="2"/>
      <c r="F1193" s="2"/>
      <c r="G1193" s="2"/>
      <c r="H1193" s="2"/>
      <c r="I1193" s="2"/>
      <c r="J1193" s="2"/>
      <c r="K1193" s="2"/>
      <c r="L1193" s="2"/>
    </row>
    <row r="1194" spans="2:12" customFormat="1" x14ac:dyDescent="0.25">
      <c r="B1194" s="2"/>
      <c r="C1194" s="2"/>
      <c r="D1194" s="2"/>
      <c r="E1194" s="2"/>
      <c r="F1194" s="2"/>
      <c r="G1194" s="2"/>
      <c r="H1194" s="2"/>
      <c r="I1194" s="2"/>
      <c r="J1194" s="2"/>
      <c r="K1194" s="2"/>
      <c r="L1194" s="2"/>
    </row>
    <row r="1195" spans="2:12" customFormat="1" x14ac:dyDescent="0.25">
      <c r="B1195" s="2"/>
      <c r="C1195" s="2"/>
      <c r="D1195" s="2"/>
      <c r="E1195" s="2"/>
      <c r="F1195" s="2"/>
      <c r="G1195" s="2"/>
      <c r="H1195" s="2"/>
      <c r="I1195" s="2"/>
      <c r="J1195" s="2"/>
      <c r="K1195" s="2"/>
      <c r="L1195" s="2"/>
    </row>
    <row r="1196" spans="2:12" customFormat="1" x14ac:dyDescent="0.25">
      <c r="B1196" s="2"/>
      <c r="C1196" s="2"/>
      <c r="D1196" s="2"/>
      <c r="E1196" s="2"/>
      <c r="F1196" s="2"/>
      <c r="G1196" s="2"/>
      <c r="H1196" s="2"/>
      <c r="I1196" s="2"/>
      <c r="J1196" s="2"/>
      <c r="K1196" s="2"/>
      <c r="L1196" s="2"/>
    </row>
    <row r="1197" spans="2:12" customFormat="1" x14ac:dyDescent="0.25">
      <c r="B1197" s="2"/>
      <c r="C1197" s="2"/>
      <c r="D1197" s="2"/>
      <c r="E1197" s="2"/>
      <c r="F1197" s="2"/>
      <c r="G1197" s="2"/>
      <c r="H1197" s="2"/>
      <c r="I1197" s="2"/>
      <c r="J1197" s="2"/>
      <c r="K1197" s="2"/>
      <c r="L1197" s="2"/>
    </row>
    <row r="1198" spans="2:12" customFormat="1" x14ac:dyDescent="0.25">
      <c r="B1198" s="2"/>
      <c r="C1198" s="2"/>
      <c r="D1198" s="2"/>
      <c r="E1198" s="2"/>
      <c r="F1198" s="2"/>
      <c r="G1198" s="2"/>
      <c r="H1198" s="2"/>
      <c r="I1198" s="2"/>
      <c r="J1198" s="2"/>
      <c r="K1198" s="2"/>
      <c r="L1198" s="2"/>
    </row>
    <row r="1199" spans="2:12" customFormat="1" x14ac:dyDescent="0.25">
      <c r="B1199" s="2"/>
      <c r="C1199" s="2"/>
      <c r="D1199" s="2"/>
      <c r="E1199" s="2"/>
      <c r="F1199" s="2"/>
      <c r="G1199" s="2"/>
      <c r="H1199" s="2"/>
      <c r="I1199" s="2"/>
      <c r="J1199" s="2"/>
      <c r="K1199" s="2"/>
      <c r="L1199" s="2"/>
    </row>
    <row r="1200" spans="2:12" customFormat="1" x14ac:dyDescent="0.25">
      <c r="B1200" s="2"/>
      <c r="C1200" s="2"/>
      <c r="D1200" s="2"/>
      <c r="E1200" s="2"/>
      <c r="F1200" s="2"/>
      <c r="G1200" s="2"/>
      <c r="H1200" s="2"/>
      <c r="I1200" s="2"/>
      <c r="J1200" s="2"/>
      <c r="K1200" s="2"/>
      <c r="L1200" s="2"/>
    </row>
    <row r="1201" spans="2:12" customFormat="1" x14ac:dyDescent="0.25">
      <c r="B1201" s="2"/>
      <c r="C1201" s="2"/>
      <c r="D1201" s="2"/>
      <c r="E1201" s="2"/>
      <c r="F1201" s="2"/>
      <c r="G1201" s="2"/>
      <c r="H1201" s="2"/>
      <c r="I1201" s="2"/>
      <c r="J1201" s="2"/>
      <c r="K1201" s="2"/>
      <c r="L1201" s="2"/>
    </row>
    <row r="1202" spans="2:12" customFormat="1" x14ac:dyDescent="0.25">
      <c r="B1202" s="2"/>
      <c r="C1202" s="2"/>
      <c r="D1202" s="2"/>
      <c r="E1202" s="2"/>
      <c r="F1202" s="2"/>
      <c r="G1202" s="2"/>
      <c r="H1202" s="2"/>
      <c r="I1202" s="2"/>
      <c r="J1202" s="2"/>
      <c r="K1202" s="2"/>
      <c r="L1202" s="2"/>
    </row>
    <row r="1203" spans="2:12" customFormat="1" x14ac:dyDescent="0.25">
      <c r="B1203" s="2"/>
      <c r="C1203" s="2"/>
      <c r="D1203" s="2"/>
      <c r="E1203" s="2"/>
      <c r="F1203" s="2"/>
      <c r="G1203" s="2"/>
      <c r="H1203" s="2"/>
      <c r="I1203" s="2"/>
      <c r="J1203" s="2"/>
      <c r="K1203" s="2"/>
      <c r="L1203" s="2"/>
    </row>
    <row r="1204" spans="2:12" customFormat="1" x14ac:dyDescent="0.25">
      <c r="B1204" s="2"/>
      <c r="C1204" s="2"/>
      <c r="D1204" s="2"/>
      <c r="E1204" s="2"/>
      <c r="F1204" s="2"/>
      <c r="G1204" s="2"/>
      <c r="H1204" s="2"/>
      <c r="I1204" s="2"/>
      <c r="J1204" s="2"/>
      <c r="K1204" s="2"/>
      <c r="L1204" s="2"/>
    </row>
    <row r="1205" spans="2:12" customFormat="1" x14ac:dyDescent="0.25">
      <c r="B1205" s="2"/>
      <c r="C1205" s="2"/>
      <c r="D1205" s="2"/>
      <c r="E1205" s="2"/>
      <c r="F1205" s="2"/>
      <c r="G1205" s="2"/>
      <c r="H1205" s="2"/>
      <c r="I1205" s="2"/>
      <c r="J1205" s="2"/>
      <c r="K1205" s="2"/>
      <c r="L1205" s="2"/>
    </row>
    <row r="1206" spans="2:12" customFormat="1" x14ac:dyDescent="0.25">
      <c r="B1206" s="2"/>
      <c r="C1206" s="2"/>
      <c r="D1206" s="2"/>
      <c r="E1206" s="2"/>
      <c r="F1206" s="2"/>
      <c r="G1206" s="2"/>
      <c r="H1206" s="2"/>
      <c r="I1206" s="2"/>
      <c r="J1206" s="2"/>
      <c r="K1206" s="2"/>
      <c r="L1206" s="2"/>
    </row>
    <row r="1207" spans="2:12" customFormat="1" x14ac:dyDescent="0.25">
      <c r="B1207" s="2"/>
      <c r="C1207" s="2"/>
      <c r="D1207" s="2"/>
      <c r="E1207" s="2"/>
      <c r="F1207" s="2"/>
      <c r="G1207" s="2"/>
      <c r="H1207" s="2"/>
      <c r="I1207" s="2"/>
      <c r="J1207" s="2"/>
      <c r="K1207" s="2"/>
      <c r="L1207" s="2"/>
    </row>
    <row r="1208" spans="2:12" customFormat="1" x14ac:dyDescent="0.25">
      <c r="B1208" s="2"/>
      <c r="C1208" s="2"/>
      <c r="D1208" s="2"/>
      <c r="E1208" s="2"/>
      <c r="F1208" s="2"/>
      <c r="G1208" s="2"/>
      <c r="H1208" s="2"/>
      <c r="I1208" s="2"/>
      <c r="J1208" s="2"/>
      <c r="K1208" s="2"/>
      <c r="L1208" s="2"/>
    </row>
    <row r="1209" spans="2:12" customFormat="1" x14ac:dyDescent="0.25">
      <c r="B1209" s="2"/>
      <c r="C1209" s="2"/>
      <c r="D1209" s="2"/>
      <c r="E1209" s="2"/>
      <c r="F1209" s="2"/>
      <c r="G1209" s="2"/>
      <c r="H1209" s="2"/>
      <c r="I1209" s="2"/>
      <c r="J1209" s="2"/>
      <c r="K1209" s="2"/>
      <c r="L1209" s="2"/>
    </row>
    <row r="1210" spans="2:12" customFormat="1" x14ac:dyDescent="0.25">
      <c r="B1210" s="2"/>
      <c r="C1210" s="2"/>
      <c r="D1210" s="2"/>
      <c r="E1210" s="2"/>
      <c r="F1210" s="2"/>
      <c r="G1210" s="2"/>
      <c r="H1210" s="2"/>
      <c r="I1210" s="2"/>
      <c r="J1210" s="2"/>
      <c r="K1210" s="2"/>
      <c r="L1210" s="2"/>
    </row>
    <row r="1211" spans="2:12" customFormat="1" x14ac:dyDescent="0.25">
      <c r="B1211" s="2"/>
      <c r="C1211" s="2"/>
      <c r="D1211" s="2"/>
      <c r="E1211" s="2"/>
      <c r="F1211" s="2"/>
      <c r="G1211" s="2"/>
      <c r="H1211" s="2"/>
      <c r="I1211" s="2"/>
      <c r="J1211" s="2"/>
      <c r="K1211" s="2"/>
      <c r="L1211" s="2"/>
    </row>
    <row r="1212" spans="2:12" customFormat="1" x14ac:dyDescent="0.25">
      <c r="B1212" s="2"/>
      <c r="C1212" s="2"/>
      <c r="D1212" s="2"/>
      <c r="E1212" s="2"/>
      <c r="F1212" s="2"/>
      <c r="G1212" s="2"/>
      <c r="H1212" s="2"/>
      <c r="I1212" s="2"/>
      <c r="J1212" s="2"/>
      <c r="K1212" s="2"/>
      <c r="L1212" s="2"/>
    </row>
    <row r="1213" spans="2:12" customFormat="1" x14ac:dyDescent="0.25">
      <c r="B1213" s="2"/>
      <c r="C1213" s="2"/>
      <c r="D1213" s="2"/>
      <c r="E1213" s="2"/>
      <c r="F1213" s="2"/>
      <c r="G1213" s="2"/>
      <c r="H1213" s="2"/>
      <c r="I1213" s="2"/>
      <c r="J1213" s="2"/>
      <c r="K1213" s="2"/>
      <c r="L1213" s="2"/>
    </row>
    <row r="1214" spans="2:12" customFormat="1" x14ac:dyDescent="0.25">
      <c r="B1214" s="2"/>
      <c r="C1214" s="2"/>
      <c r="D1214" s="2"/>
      <c r="E1214" s="2"/>
      <c r="F1214" s="2"/>
      <c r="G1214" s="2"/>
      <c r="H1214" s="2"/>
      <c r="I1214" s="2"/>
      <c r="J1214" s="2"/>
      <c r="K1214" s="2"/>
      <c r="L1214" s="2"/>
    </row>
    <row r="1215" spans="2:12" customFormat="1" x14ac:dyDescent="0.25">
      <c r="B1215" s="2"/>
      <c r="C1215" s="2"/>
      <c r="D1215" s="2"/>
      <c r="E1215" s="2"/>
      <c r="F1215" s="2"/>
      <c r="G1215" s="2"/>
      <c r="H1215" s="2"/>
      <c r="I1215" s="2"/>
      <c r="J1215" s="2"/>
      <c r="K1215" s="2"/>
      <c r="L1215" s="2"/>
    </row>
    <row r="1216" spans="2:12" customFormat="1" x14ac:dyDescent="0.25">
      <c r="B1216" s="2"/>
      <c r="C1216" s="2"/>
      <c r="D1216" s="2"/>
      <c r="E1216" s="2"/>
      <c r="F1216" s="2"/>
      <c r="G1216" s="2"/>
      <c r="H1216" s="2"/>
      <c r="I1216" s="2"/>
      <c r="J1216" s="2"/>
      <c r="K1216" s="2"/>
      <c r="L1216" s="2"/>
    </row>
    <row r="1217" spans="2:12" customFormat="1" x14ac:dyDescent="0.25">
      <c r="B1217" s="2"/>
      <c r="C1217" s="2"/>
      <c r="D1217" s="2"/>
      <c r="E1217" s="2"/>
      <c r="F1217" s="2"/>
      <c r="G1217" s="2"/>
      <c r="H1217" s="2"/>
      <c r="I1217" s="2"/>
      <c r="J1217" s="2"/>
      <c r="K1217" s="2"/>
      <c r="L1217" s="2"/>
    </row>
    <row r="1218" spans="2:12" customFormat="1" x14ac:dyDescent="0.25">
      <c r="B1218" s="2"/>
      <c r="C1218" s="2"/>
      <c r="D1218" s="2"/>
      <c r="E1218" s="2"/>
      <c r="F1218" s="2"/>
      <c r="G1218" s="2"/>
      <c r="H1218" s="2"/>
      <c r="I1218" s="2"/>
      <c r="J1218" s="2"/>
      <c r="K1218" s="2"/>
      <c r="L1218" s="2"/>
    </row>
    <row r="1219" spans="2:12" customFormat="1" x14ac:dyDescent="0.25">
      <c r="B1219" s="2"/>
      <c r="C1219" s="2"/>
      <c r="D1219" s="2"/>
      <c r="E1219" s="2"/>
      <c r="F1219" s="2"/>
      <c r="G1219" s="2"/>
      <c r="H1219" s="2"/>
      <c r="I1219" s="2"/>
      <c r="J1219" s="2"/>
      <c r="K1219" s="2"/>
      <c r="L1219" s="2"/>
    </row>
    <row r="1220" spans="2:12" customFormat="1" x14ac:dyDescent="0.25">
      <c r="B1220" s="2"/>
      <c r="C1220" s="2"/>
      <c r="D1220" s="2"/>
      <c r="E1220" s="2"/>
      <c r="F1220" s="2"/>
      <c r="G1220" s="2"/>
      <c r="H1220" s="2"/>
      <c r="I1220" s="2"/>
      <c r="J1220" s="2"/>
      <c r="K1220" s="2"/>
      <c r="L1220" s="2"/>
    </row>
    <row r="1221" spans="2:12" customFormat="1" x14ac:dyDescent="0.25">
      <c r="B1221" s="2"/>
      <c r="C1221" s="2"/>
      <c r="D1221" s="2"/>
      <c r="E1221" s="2"/>
      <c r="F1221" s="2"/>
      <c r="G1221" s="2"/>
      <c r="H1221" s="2"/>
      <c r="I1221" s="2"/>
      <c r="J1221" s="2"/>
      <c r="K1221" s="2"/>
      <c r="L1221" s="2"/>
    </row>
    <row r="1222" spans="2:12" customFormat="1" x14ac:dyDescent="0.25">
      <c r="B1222" s="2"/>
      <c r="C1222" s="2"/>
      <c r="D1222" s="2"/>
      <c r="E1222" s="2"/>
      <c r="F1222" s="2"/>
      <c r="G1222" s="2"/>
      <c r="H1222" s="2"/>
      <c r="I1222" s="2"/>
      <c r="J1222" s="2"/>
      <c r="K1222" s="2"/>
      <c r="L1222" s="2"/>
    </row>
    <row r="1223" spans="2:12" customFormat="1" x14ac:dyDescent="0.25">
      <c r="B1223" s="2"/>
      <c r="C1223" s="2"/>
      <c r="D1223" s="2"/>
      <c r="E1223" s="2"/>
      <c r="F1223" s="2"/>
      <c r="G1223" s="2"/>
      <c r="H1223" s="2"/>
      <c r="I1223" s="2"/>
      <c r="J1223" s="2"/>
      <c r="K1223" s="2"/>
      <c r="L1223" s="2"/>
    </row>
    <row r="1224" spans="2:12" customFormat="1" x14ac:dyDescent="0.25">
      <c r="B1224" s="2"/>
      <c r="C1224" s="2"/>
      <c r="D1224" s="2"/>
      <c r="E1224" s="2"/>
      <c r="F1224" s="2"/>
      <c r="G1224" s="2"/>
      <c r="H1224" s="2"/>
      <c r="I1224" s="2"/>
      <c r="J1224" s="2"/>
      <c r="K1224" s="2"/>
      <c r="L1224" s="2"/>
    </row>
    <row r="1225" spans="2:12" customFormat="1" x14ac:dyDescent="0.25">
      <c r="B1225" s="2"/>
      <c r="C1225" s="2"/>
      <c r="D1225" s="2"/>
      <c r="E1225" s="2"/>
      <c r="F1225" s="2"/>
      <c r="G1225" s="2"/>
      <c r="H1225" s="2"/>
      <c r="I1225" s="2"/>
      <c r="J1225" s="2"/>
      <c r="K1225" s="2"/>
      <c r="L1225" s="2"/>
    </row>
    <row r="1226" spans="2:12" customFormat="1" x14ac:dyDescent="0.25">
      <c r="B1226" s="2"/>
      <c r="C1226" s="2"/>
      <c r="D1226" s="2"/>
      <c r="E1226" s="2"/>
      <c r="F1226" s="2"/>
      <c r="G1226" s="2"/>
      <c r="H1226" s="2"/>
      <c r="I1226" s="2"/>
      <c r="J1226" s="2"/>
      <c r="K1226" s="2"/>
      <c r="L1226" s="2"/>
    </row>
    <row r="1227" spans="2:12" customFormat="1" x14ac:dyDescent="0.25">
      <c r="B1227" s="2"/>
      <c r="C1227" s="2"/>
      <c r="D1227" s="2"/>
      <c r="E1227" s="2"/>
      <c r="F1227" s="2"/>
      <c r="G1227" s="2"/>
      <c r="H1227" s="2"/>
      <c r="I1227" s="2"/>
      <c r="J1227" s="2"/>
      <c r="K1227" s="2"/>
      <c r="L1227" s="2"/>
    </row>
    <row r="1228" spans="2:12" customFormat="1" x14ac:dyDescent="0.25">
      <c r="B1228" s="2"/>
      <c r="C1228" s="2"/>
      <c r="D1228" s="2"/>
      <c r="E1228" s="2"/>
      <c r="F1228" s="2"/>
      <c r="G1228" s="2"/>
      <c r="H1228" s="2"/>
      <c r="I1228" s="2"/>
      <c r="J1228" s="2"/>
      <c r="K1228" s="2"/>
      <c r="L1228" s="2"/>
    </row>
    <row r="1229" spans="2:12" customFormat="1" x14ac:dyDescent="0.25">
      <c r="B1229" s="2"/>
      <c r="C1229" s="2"/>
      <c r="D1229" s="2"/>
      <c r="E1229" s="2"/>
      <c r="F1229" s="2"/>
      <c r="G1229" s="2"/>
      <c r="H1229" s="2"/>
      <c r="I1229" s="2"/>
      <c r="J1229" s="2"/>
      <c r="K1229" s="2"/>
      <c r="L1229" s="2"/>
    </row>
    <row r="1230" spans="2:12" customFormat="1" x14ac:dyDescent="0.25">
      <c r="B1230" s="2"/>
      <c r="C1230" s="2"/>
      <c r="D1230" s="2"/>
      <c r="E1230" s="2"/>
      <c r="F1230" s="2"/>
      <c r="G1230" s="2"/>
      <c r="H1230" s="2"/>
      <c r="I1230" s="2"/>
      <c r="J1230" s="2"/>
      <c r="K1230" s="2"/>
      <c r="L1230" s="2"/>
    </row>
    <row r="1231" spans="2:12" customFormat="1" x14ac:dyDescent="0.25">
      <c r="B1231" s="2"/>
      <c r="C1231" s="2"/>
      <c r="D1231" s="2"/>
      <c r="E1231" s="2"/>
      <c r="F1231" s="2"/>
      <c r="G1231" s="2"/>
      <c r="H1231" s="2"/>
      <c r="I1231" s="2"/>
      <c r="J1231" s="2"/>
      <c r="K1231" s="2"/>
      <c r="L1231" s="2"/>
    </row>
    <row r="1232" spans="2:12" customFormat="1" x14ac:dyDescent="0.25">
      <c r="B1232" s="2"/>
      <c r="C1232" s="2"/>
      <c r="D1232" s="2"/>
      <c r="E1232" s="2"/>
      <c r="F1232" s="2"/>
      <c r="G1232" s="2"/>
      <c r="H1232" s="2"/>
      <c r="I1232" s="2"/>
      <c r="J1232" s="2"/>
      <c r="K1232" s="2"/>
      <c r="L1232" s="2"/>
    </row>
    <row r="1233" spans="2:12" customFormat="1" x14ac:dyDescent="0.25">
      <c r="B1233" s="2"/>
      <c r="C1233" s="2"/>
      <c r="D1233" s="2"/>
      <c r="E1233" s="2"/>
      <c r="F1233" s="2"/>
      <c r="G1233" s="2"/>
      <c r="H1233" s="2"/>
      <c r="I1233" s="2"/>
      <c r="J1233" s="2"/>
      <c r="K1233" s="2"/>
      <c r="L1233" s="2"/>
    </row>
    <row r="1234" spans="2:12" customFormat="1" x14ac:dyDescent="0.25">
      <c r="B1234" s="2"/>
      <c r="C1234" s="2"/>
      <c r="D1234" s="2"/>
      <c r="E1234" s="2"/>
      <c r="F1234" s="2"/>
      <c r="G1234" s="2"/>
      <c r="H1234" s="2"/>
      <c r="I1234" s="2"/>
      <c r="J1234" s="2"/>
      <c r="K1234" s="2"/>
      <c r="L1234" s="2"/>
    </row>
    <row r="1235" spans="2:12" customFormat="1" x14ac:dyDescent="0.25">
      <c r="B1235" s="2"/>
      <c r="C1235" s="2"/>
      <c r="D1235" s="2"/>
      <c r="E1235" s="2"/>
      <c r="F1235" s="2"/>
      <c r="G1235" s="2"/>
      <c r="H1235" s="2"/>
      <c r="I1235" s="2"/>
      <c r="J1235" s="2"/>
      <c r="K1235" s="2"/>
      <c r="L1235" s="2"/>
    </row>
    <row r="1236" spans="2:12" customFormat="1" x14ac:dyDescent="0.25">
      <c r="B1236" s="2"/>
      <c r="C1236" s="2"/>
      <c r="D1236" s="2"/>
      <c r="E1236" s="2"/>
      <c r="F1236" s="2"/>
      <c r="G1236" s="2"/>
      <c r="H1236" s="2"/>
      <c r="I1236" s="2"/>
      <c r="J1236" s="2"/>
      <c r="K1236" s="2"/>
      <c r="L1236" s="2"/>
    </row>
    <row r="1237" spans="2:12" customFormat="1" x14ac:dyDescent="0.25">
      <c r="B1237" s="2"/>
      <c r="C1237" s="2"/>
      <c r="D1237" s="2"/>
      <c r="E1237" s="2"/>
      <c r="F1237" s="2"/>
      <c r="G1237" s="2"/>
      <c r="H1237" s="2"/>
      <c r="I1237" s="2"/>
      <c r="J1237" s="2"/>
      <c r="K1237" s="2"/>
      <c r="L1237" s="2"/>
    </row>
    <row r="1238" spans="2:12" customFormat="1" x14ac:dyDescent="0.25">
      <c r="B1238" s="2"/>
      <c r="C1238" s="2"/>
      <c r="D1238" s="2"/>
      <c r="E1238" s="2"/>
      <c r="F1238" s="2"/>
      <c r="G1238" s="2"/>
      <c r="H1238" s="2"/>
      <c r="I1238" s="2"/>
      <c r="J1238" s="2"/>
      <c r="K1238" s="2"/>
      <c r="L1238" s="2"/>
    </row>
    <row r="1239" spans="2:12" customFormat="1" x14ac:dyDescent="0.25">
      <c r="B1239" s="2"/>
      <c r="C1239" s="2"/>
      <c r="D1239" s="2"/>
      <c r="E1239" s="2"/>
      <c r="F1239" s="2"/>
      <c r="G1239" s="2"/>
      <c r="H1239" s="2"/>
      <c r="I1239" s="2"/>
      <c r="J1239" s="2"/>
      <c r="K1239" s="2"/>
      <c r="L1239" s="2"/>
    </row>
    <row r="1240" spans="2:12" customFormat="1" x14ac:dyDescent="0.25">
      <c r="B1240" s="2"/>
      <c r="C1240" s="2"/>
      <c r="D1240" s="2"/>
      <c r="E1240" s="2"/>
      <c r="F1240" s="2"/>
      <c r="G1240" s="2"/>
      <c r="H1240" s="2"/>
      <c r="I1240" s="2"/>
      <c r="J1240" s="2"/>
      <c r="K1240" s="2"/>
      <c r="L1240" s="2"/>
    </row>
    <row r="1241" spans="2:12" customFormat="1" x14ac:dyDescent="0.25">
      <c r="B1241" s="2"/>
      <c r="C1241" s="2"/>
      <c r="D1241" s="2"/>
      <c r="E1241" s="2"/>
      <c r="F1241" s="2"/>
      <c r="G1241" s="2"/>
      <c r="H1241" s="2"/>
      <c r="I1241" s="2"/>
      <c r="J1241" s="2"/>
      <c r="K1241" s="2"/>
      <c r="L1241" s="2"/>
    </row>
    <row r="1242" spans="2:12" customFormat="1" x14ac:dyDescent="0.25">
      <c r="B1242" s="2"/>
      <c r="C1242" s="2"/>
      <c r="D1242" s="2"/>
      <c r="E1242" s="2"/>
      <c r="F1242" s="2"/>
      <c r="G1242" s="2"/>
      <c r="H1242" s="2"/>
      <c r="I1242" s="2"/>
      <c r="J1242" s="2"/>
      <c r="K1242" s="2"/>
      <c r="L1242" s="2"/>
    </row>
    <row r="1243" spans="2:12" customFormat="1" x14ac:dyDescent="0.25">
      <c r="B1243" s="2"/>
      <c r="C1243" s="2"/>
      <c r="D1243" s="2"/>
      <c r="E1243" s="2"/>
      <c r="F1243" s="2"/>
      <c r="G1243" s="2"/>
      <c r="H1243" s="2"/>
      <c r="I1243" s="2"/>
      <c r="J1243" s="2"/>
      <c r="K1243" s="2"/>
      <c r="L1243" s="2"/>
    </row>
    <row r="1244" spans="2:12" customFormat="1" x14ac:dyDescent="0.25">
      <c r="B1244" s="2"/>
      <c r="C1244" s="2"/>
      <c r="D1244" s="2"/>
      <c r="E1244" s="2"/>
      <c r="F1244" s="2"/>
      <c r="G1244" s="2"/>
      <c r="H1244" s="2"/>
      <c r="I1244" s="2"/>
      <c r="J1244" s="2"/>
      <c r="K1244" s="2"/>
      <c r="L1244" s="2"/>
    </row>
    <row r="1245" spans="2:12" customFormat="1" x14ac:dyDescent="0.25">
      <c r="B1245" s="2"/>
      <c r="C1245" s="2"/>
      <c r="D1245" s="2"/>
      <c r="E1245" s="2"/>
      <c r="F1245" s="2"/>
      <c r="G1245" s="2"/>
      <c r="H1245" s="2"/>
      <c r="I1245" s="2"/>
      <c r="J1245" s="2"/>
      <c r="K1245" s="2"/>
      <c r="L1245" s="2"/>
    </row>
    <row r="1246" spans="2:12" customFormat="1" x14ac:dyDescent="0.25">
      <c r="B1246" s="2"/>
      <c r="C1246" s="2"/>
      <c r="D1246" s="2"/>
      <c r="E1246" s="2"/>
      <c r="F1246" s="2"/>
      <c r="G1246" s="2"/>
      <c r="H1246" s="2"/>
      <c r="I1246" s="2"/>
      <c r="J1246" s="2"/>
      <c r="K1246" s="2"/>
      <c r="L1246" s="2"/>
    </row>
    <row r="1247" spans="2:12" customFormat="1" x14ac:dyDescent="0.25">
      <c r="B1247" s="2"/>
      <c r="C1247" s="2"/>
      <c r="D1247" s="2"/>
      <c r="E1247" s="2"/>
      <c r="F1247" s="2"/>
      <c r="G1247" s="2"/>
      <c r="H1247" s="2"/>
      <c r="I1247" s="2"/>
      <c r="J1247" s="2"/>
      <c r="K1247" s="2"/>
      <c r="L1247" s="2"/>
    </row>
    <row r="1248" spans="2:12" customFormat="1" x14ac:dyDescent="0.25">
      <c r="B1248" s="2"/>
      <c r="C1248" s="2"/>
      <c r="D1248" s="2"/>
      <c r="E1248" s="2"/>
      <c r="F1248" s="2"/>
      <c r="G1248" s="2"/>
      <c r="H1248" s="2"/>
      <c r="I1248" s="2"/>
      <c r="J1248" s="2"/>
      <c r="K1248" s="2"/>
      <c r="L1248" s="2"/>
    </row>
    <row r="1249" spans="2:12" customFormat="1" x14ac:dyDescent="0.25">
      <c r="B1249" s="2"/>
      <c r="C1249" s="2"/>
      <c r="D1249" s="2"/>
      <c r="E1249" s="2"/>
      <c r="F1249" s="2"/>
      <c r="G1249" s="2"/>
      <c r="H1249" s="2"/>
      <c r="I1249" s="2"/>
      <c r="J1249" s="2"/>
      <c r="K1249" s="2"/>
      <c r="L1249" s="2"/>
    </row>
    <row r="1250" spans="2:12" customFormat="1" x14ac:dyDescent="0.25">
      <c r="B1250" s="2"/>
      <c r="C1250" s="2"/>
      <c r="D1250" s="2"/>
      <c r="E1250" s="2"/>
      <c r="F1250" s="2"/>
      <c r="G1250" s="2"/>
      <c r="H1250" s="2"/>
      <c r="I1250" s="2"/>
      <c r="J1250" s="2"/>
      <c r="K1250" s="2"/>
      <c r="L1250" s="2"/>
    </row>
    <row r="1251" spans="2:12" customFormat="1" x14ac:dyDescent="0.25">
      <c r="B1251" s="2"/>
      <c r="C1251" s="2"/>
      <c r="D1251" s="2"/>
      <c r="E1251" s="2"/>
      <c r="F1251" s="2"/>
      <c r="G1251" s="2"/>
      <c r="H1251" s="2"/>
      <c r="I1251" s="2"/>
      <c r="J1251" s="2"/>
      <c r="K1251" s="2"/>
      <c r="L1251" s="2"/>
    </row>
    <row r="1252" spans="2:12" customFormat="1" x14ac:dyDescent="0.25">
      <c r="B1252" s="2"/>
      <c r="C1252" s="2"/>
      <c r="D1252" s="2"/>
      <c r="E1252" s="2"/>
      <c r="F1252" s="2"/>
      <c r="G1252" s="2"/>
      <c r="H1252" s="2"/>
      <c r="I1252" s="2"/>
      <c r="J1252" s="2"/>
      <c r="K1252" s="2"/>
      <c r="L1252" s="2"/>
    </row>
    <row r="1253" spans="2:12" customFormat="1" x14ac:dyDescent="0.25">
      <c r="B1253" s="2"/>
      <c r="C1253" s="2"/>
      <c r="D1253" s="2"/>
      <c r="E1253" s="2"/>
      <c r="F1253" s="2"/>
      <c r="G1253" s="2"/>
      <c r="H1253" s="2"/>
      <c r="I1253" s="2"/>
      <c r="J1253" s="2"/>
      <c r="K1253" s="2"/>
      <c r="L1253" s="2"/>
    </row>
    <row r="1254" spans="2:12" customFormat="1" x14ac:dyDescent="0.25">
      <c r="B1254" s="2"/>
      <c r="C1254" s="2"/>
      <c r="D1254" s="2"/>
      <c r="E1254" s="2"/>
      <c r="F1254" s="2"/>
      <c r="G1254" s="2"/>
      <c r="H1254" s="2"/>
      <c r="I1254" s="2"/>
      <c r="J1254" s="2"/>
      <c r="K1254" s="2"/>
      <c r="L1254" s="2"/>
    </row>
    <row r="1255" spans="2:12" customFormat="1" x14ac:dyDescent="0.25">
      <c r="B1255" s="2"/>
      <c r="C1255" s="2"/>
      <c r="D1255" s="2"/>
      <c r="E1255" s="2"/>
      <c r="F1255" s="2"/>
      <c r="G1255" s="2"/>
      <c r="H1255" s="2"/>
      <c r="I1255" s="2"/>
      <c r="J1255" s="2"/>
      <c r="K1255" s="2"/>
      <c r="L1255" s="2"/>
    </row>
    <row r="1256" spans="2:12" customFormat="1" x14ac:dyDescent="0.25">
      <c r="B1256" s="2"/>
      <c r="C1256" s="2"/>
      <c r="D1256" s="2"/>
      <c r="E1256" s="2"/>
      <c r="F1256" s="2"/>
      <c r="G1256" s="2"/>
      <c r="H1256" s="2"/>
      <c r="I1256" s="2"/>
      <c r="J1256" s="2"/>
      <c r="K1256" s="2"/>
      <c r="L1256" s="2"/>
    </row>
    <row r="1257" spans="2:12" customFormat="1" x14ac:dyDescent="0.25">
      <c r="B1257" s="2"/>
      <c r="C1257" s="2"/>
      <c r="D1257" s="2"/>
      <c r="E1257" s="2"/>
      <c r="F1257" s="2"/>
      <c r="G1257" s="2"/>
      <c r="H1257" s="2"/>
      <c r="I1257" s="2"/>
      <c r="J1257" s="2"/>
      <c r="K1257" s="2"/>
      <c r="L1257" s="2"/>
    </row>
    <row r="1258" spans="2:12" customFormat="1" x14ac:dyDescent="0.25">
      <c r="B1258" s="2"/>
      <c r="C1258" s="2"/>
      <c r="D1258" s="2"/>
      <c r="E1258" s="2"/>
      <c r="F1258" s="2"/>
      <c r="G1258" s="2"/>
      <c r="H1258" s="2"/>
      <c r="I1258" s="2"/>
      <c r="J1258" s="2"/>
      <c r="K1258" s="2"/>
      <c r="L1258" s="2"/>
    </row>
    <row r="1259" spans="2:12" customFormat="1" x14ac:dyDescent="0.25">
      <c r="B1259" s="2"/>
      <c r="C1259" s="2"/>
      <c r="D1259" s="2"/>
      <c r="E1259" s="2"/>
      <c r="F1259" s="2"/>
      <c r="G1259" s="2"/>
      <c r="H1259" s="2"/>
      <c r="I1259" s="2"/>
      <c r="J1259" s="2"/>
      <c r="K1259" s="2"/>
      <c r="L1259" s="2"/>
    </row>
    <row r="1260" spans="2:12" customFormat="1" x14ac:dyDescent="0.25">
      <c r="B1260" s="2"/>
      <c r="C1260" s="2"/>
      <c r="D1260" s="2"/>
      <c r="E1260" s="2"/>
      <c r="F1260" s="2"/>
      <c r="G1260" s="2"/>
      <c r="H1260" s="2"/>
      <c r="I1260" s="2"/>
      <c r="J1260" s="2"/>
      <c r="K1260" s="2"/>
      <c r="L1260" s="2"/>
    </row>
    <row r="1261" spans="2:12" customFormat="1" x14ac:dyDescent="0.25">
      <c r="B1261" s="2"/>
      <c r="C1261" s="2"/>
      <c r="D1261" s="2"/>
      <c r="E1261" s="2"/>
      <c r="F1261" s="2"/>
      <c r="G1261" s="2"/>
      <c r="H1261" s="2"/>
      <c r="I1261" s="2"/>
      <c r="J1261" s="2"/>
      <c r="K1261" s="2"/>
      <c r="L1261" s="2"/>
    </row>
    <row r="1262" spans="2:12" customFormat="1" x14ac:dyDescent="0.25">
      <c r="B1262" s="2"/>
      <c r="C1262" s="2"/>
      <c r="D1262" s="2"/>
      <c r="E1262" s="2"/>
      <c r="F1262" s="2"/>
      <c r="G1262" s="2"/>
      <c r="H1262" s="2"/>
      <c r="I1262" s="2"/>
      <c r="J1262" s="2"/>
      <c r="K1262" s="2"/>
      <c r="L1262" s="2"/>
    </row>
    <row r="1263" spans="2:12" customFormat="1" x14ac:dyDescent="0.25">
      <c r="B1263" s="2"/>
      <c r="C1263" s="2"/>
      <c r="D1263" s="2"/>
      <c r="E1263" s="2"/>
      <c r="F1263" s="2"/>
      <c r="G1263" s="2"/>
      <c r="H1263" s="2"/>
      <c r="I1263" s="2"/>
      <c r="J1263" s="2"/>
      <c r="K1263" s="2"/>
      <c r="L1263" s="2"/>
    </row>
    <row r="1264" spans="2:12" customFormat="1" x14ac:dyDescent="0.25">
      <c r="B1264" s="2"/>
      <c r="C1264" s="2"/>
      <c r="D1264" s="2"/>
      <c r="E1264" s="2"/>
      <c r="F1264" s="2"/>
      <c r="G1264" s="2"/>
      <c r="H1264" s="2"/>
      <c r="I1264" s="2"/>
      <c r="J1264" s="2"/>
      <c r="K1264" s="2"/>
      <c r="L1264" s="2"/>
    </row>
    <row r="1265" spans="2:12" customFormat="1" x14ac:dyDescent="0.25">
      <c r="B1265" s="2"/>
      <c r="C1265" s="2"/>
      <c r="D1265" s="2"/>
      <c r="E1265" s="2"/>
      <c r="F1265" s="2"/>
      <c r="G1265" s="2"/>
      <c r="H1265" s="2"/>
      <c r="I1265" s="2"/>
      <c r="J1265" s="2"/>
      <c r="K1265" s="2"/>
      <c r="L1265" s="2"/>
    </row>
    <row r="1266" spans="2:12" customFormat="1" x14ac:dyDescent="0.25">
      <c r="B1266" s="2"/>
      <c r="C1266" s="2"/>
      <c r="D1266" s="2"/>
      <c r="E1266" s="2"/>
      <c r="F1266" s="2"/>
      <c r="G1266" s="2"/>
      <c r="H1266" s="2"/>
      <c r="I1266" s="2"/>
      <c r="J1266" s="2"/>
      <c r="K1266" s="2"/>
      <c r="L1266" s="2"/>
    </row>
    <row r="1267" spans="2:12" customFormat="1" x14ac:dyDescent="0.25">
      <c r="B1267" s="2"/>
      <c r="C1267" s="2"/>
      <c r="D1267" s="2"/>
      <c r="E1267" s="2"/>
      <c r="F1267" s="2"/>
      <c r="G1267" s="2"/>
      <c r="H1267" s="2"/>
      <c r="I1267" s="2"/>
      <c r="J1267" s="2"/>
      <c r="K1267" s="2"/>
      <c r="L1267" s="2"/>
    </row>
    <row r="1268" spans="2:12" customFormat="1" x14ac:dyDescent="0.25">
      <c r="B1268" s="2"/>
      <c r="C1268" s="2"/>
      <c r="D1268" s="2"/>
      <c r="E1268" s="2"/>
      <c r="F1268" s="2"/>
      <c r="G1268" s="2"/>
      <c r="H1268" s="2"/>
      <c r="I1268" s="2"/>
      <c r="J1268" s="2"/>
      <c r="K1268" s="2"/>
      <c r="L1268" s="2"/>
    </row>
    <row r="1269" spans="2:12" customFormat="1" x14ac:dyDescent="0.25">
      <c r="B1269" s="2"/>
      <c r="C1269" s="2"/>
      <c r="D1269" s="2"/>
      <c r="E1269" s="2"/>
      <c r="F1269" s="2"/>
      <c r="G1269" s="2"/>
      <c r="H1269" s="2"/>
      <c r="I1269" s="2"/>
      <c r="J1269" s="2"/>
      <c r="K1269" s="2"/>
      <c r="L1269" s="2"/>
    </row>
    <row r="1270" spans="2:12" customFormat="1" x14ac:dyDescent="0.25">
      <c r="B1270" s="2"/>
      <c r="C1270" s="2"/>
      <c r="D1270" s="2"/>
      <c r="E1270" s="2"/>
      <c r="F1270" s="2"/>
      <c r="G1270" s="2"/>
      <c r="H1270" s="2"/>
      <c r="I1270" s="2"/>
      <c r="J1270" s="2"/>
      <c r="K1270" s="2"/>
      <c r="L1270" s="2"/>
    </row>
    <row r="1271" spans="2:12" customFormat="1" x14ac:dyDescent="0.25">
      <c r="B1271" s="2"/>
      <c r="C1271" s="2"/>
      <c r="D1271" s="2"/>
      <c r="E1271" s="2"/>
      <c r="F1271" s="2"/>
      <c r="G1271" s="2"/>
      <c r="H1271" s="2"/>
      <c r="I1271" s="2"/>
      <c r="J1271" s="2"/>
      <c r="K1271" s="2"/>
      <c r="L1271" s="2"/>
    </row>
    <row r="1272" spans="2:12" customFormat="1" x14ac:dyDescent="0.25">
      <c r="B1272" s="2"/>
      <c r="C1272" s="2"/>
      <c r="D1272" s="2"/>
      <c r="E1272" s="2"/>
      <c r="F1272" s="2"/>
      <c r="G1272" s="2"/>
      <c r="H1272" s="2"/>
      <c r="I1272" s="2"/>
      <c r="J1272" s="2"/>
      <c r="K1272" s="2"/>
      <c r="L1272" s="2"/>
    </row>
    <row r="1273" spans="2:12" customFormat="1" x14ac:dyDescent="0.25">
      <c r="B1273" s="2"/>
      <c r="C1273" s="2"/>
      <c r="D1273" s="2"/>
      <c r="E1273" s="2"/>
      <c r="F1273" s="2"/>
      <c r="G1273" s="2"/>
      <c r="H1273" s="2"/>
      <c r="I1273" s="2"/>
      <c r="J1273" s="2"/>
      <c r="K1273" s="2"/>
      <c r="L1273" s="2"/>
    </row>
    <row r="1274" spans="2:12" customFormat="1" x14ac:dyDescent="0.25">
      <c r="B1274" s="2"/>
      <c r="C1274" s="2"/>
      <c r="D1274" s="2"/>
      <c r="E1274" s="2"/>
      <c r="F1274" s="2"/>
      <c r="G1274" s="2"/>
      <c r="H1274" s="2"/>
      <c r="I1274" s="2"/>
      <c r="J1274" s="2"/>
      <c r="K1274" s="2"/>
      <c r="L1274" s="2"/>
    </row>
    <row r="1275" spans="2:12" customFormat="1" x14ac:dyDescent="0.25">
      <c r="B1275" s="2"/>
      <c r="C1275" s="2"/>
      <c r="D1275" s="2"/>
      <c r="E1275" s="2"/>
      <c r="F1275" s="2"/>
      <c r="G1275" s="2"/>
      <c r="H1275" s="2"/>
      <c r="I1275" s="2"/>
      <c r="J1275" s="2"/>
      <c r="K1275" s="2"/>
      <c r="L1275" s="2"/>
    </row>
    <row r="1276" spans="2:12" customFormat="1" x14ac:dyDescent="0.25">
      <c r="B1276" s="2"/>
      <c r="C1276" s="2"/>
      <c r="D1276" s="2"/>
      <c r="E1276" s="2"/>
      <c r="F1276" s="2"/>
      <c r="G1276" s="2"/>
      <c r="H1276" s="2"/>
      <c r="I1276" s="2"/>
      <c r="J1276" s="2"/>
      <c r="K1276" s="2"/>
      <c r="L1276" s="2"/>
    </row>
    <row r="1277" spans="2:12" customFormat="1" x14ac:dyDescent="0.25">
      <c r="B1277" s="2"/>
      <c r="C1277" s="2"/>
      <c r="D1277" s="2"/>
      <c r="E1277" s="2"/>
      <c r="F1277" s="2"/>
      <c r="G1277" s="2"/>
      <c r="H1277" s="2"/>
      <c r="I1277" s="2"/>
      <c r="J1277" s="2"/>
      <c r="K1277" s="2"/>
      <c r="L1277" s="2"/>
    </row>
    <row r="1278" spans="2:12" customFormat="1" x14ac:dyDescent="0.25">
      <c r="B1278" s="2"/>
      <c r="C1278" s="2"/>
      <c r="D1278" s="2"/>
      <c r="E1278" s="2"/>
      <c r="F1278" s="2"/>
      <c r="G1278" s="2"/>
      <c r="H1278" s="2"/>
      <c r="I1278" s="2"/>
      <c r="J1278" s="2"/>
      <c r="K1278" s="2"/>
      <c r="L1278" s="2"/>
    </row>
    <row r="1279" spans="2:12" customFormat="1" x14ac:dyDescent="0.25">
      <c r="B1279" s="2"/>
      <c r="C1279" s="2"/>
      <c r="D1279" s="2"/>
      <c r="E1279" s="2"/>
      <c r="F1279" s="2"/>
      <c r="G1279" s="2"/>
      <c r="H1279" s="2"/>
      <c r="I1279" s="2"/>
      <c r="J1279" s="2"/>
      <c r="K1279" s="2"/>
      <c r="L1279" s="2"/>
    </row>
    <row r="1280" spans="2:12" customFormat="1" x14ac:dyDescent="0.25">
      <c r="B1280" s="2"/>
      <c r="C1280" s="2"/>
      <c r="D1280" s="2"/>
      <c r="E1280" s="2"/>
      <c r="F1280" s="2"/>
      <c r="G1280" s="2"/>
      <c r="H1280" s="2"/>
      <c r="I1280" s="2"/>
      <c r="J1280" s="2"/>
      <c r="K1280" s="2"/>
      <c r="L1280" s="2"/>
    </row>
    <row r="1281" spans="2:12" customFormat="1" x14ac:dyDescent="0.25">
      <c r="B1281" s="2"/>
      <c r="C1281" s="2"/>
      <c r="D1281" s="2"/>
      <c r="E1281" s="2"/>
      <c r="F1281" s="2"/>
      <c r="G1281" s="2"/>
      <c r="H1281" s="2"/>
      <c r="I1281" s="2"/>
      <c r="J1281" s="2"/>
      <c r="K1281" s="2"/>
      <c r="L1281" s="2"/>
    </row>
    <row r="1282" spans="2:12" customFormat="1" x14ac:dyDescent="0.25">
      <c r="B1282" s="2"/>
      <c r="C1282" s="2"/>
      <c r="D1282" s="2"/>
      <c r="E1282" s="2"/>
      <c r="F1282" s="2"/>
      <c r="G1282" s="2"/>
      <c r="H1282" s="2"/>
      <c r="I1282" s="2"/>
      <c r="J1282" s="2"/>
      <c r="K1282" s="2"/>
      <c r="L1282" s="2"/>
    </row>
    <row r="1283" spans="2:12" customFormat="1" x14ac:dyDescent="0.25">
      <c r="B1283" s="2"/>
      <c r="C1283" s="2"/>
      <c r="D1283" s="2"/>
      <c r="E1283" s="2"/>
      <c r="F1283" s="2"/>
      <c r="G1283" s="2"/>
      <c r="H1283" s="2"/>
      <c r="I1283" s="2"/>
      <c r="J1283" s="2"/>
      <c r="K1283" s="2"/>
      <c r="L1283" s="2"/>
    </row>
    <row r="1284" spans="2:12" customFormat="1" x14ac:dyDescent="0.25">
      <c r="B1284" s="2"/>
      <c r="C1284" s="2"/>
      <c r="D1284" s="2"/>
      <c r="E1284" s="2"/>
      <c r="F1284" s="2"/>
      <c r="G1284" s="2"/>
      <c r="H1284" s="2"/>
      <c r="I1284" s="2"/>
      <c r="J1284" s="2"/>
      <c r="K1284" s="2"/>
      <c r="L1284" s="2"/>
    </row>
    <row r="1285" spans="2:12" customFormat="1" x14ac:dyDescent="0.25">
      <c r="B1285" s="2"/>
      <c r="C1285" s="2"/>
      <c r="D1285" s="2"/>
      <c r="E1285" s="2"/>
      <c r="F1285" s="2"/>
      <c r="G1285" s="2"/>
      <c r="H1285" s="2"/>
      <c r="I1285" s="2"/>
      <c r="J1285" s="2"/>
      <c r="K1285" s="2"/>
      <c r="L1285" s="2"/>
    </row>
    <row r="1286" spans="2:12" customFormat="1" x14ac:dyDescent="0.25">
      <c r="B1286" s="2"/>
      <c r="C1286" s="2"/>
      <c r="D1286" s="2"/>
      <c r="E1286" s="2"/>
      <c r="F1286" s="2"/>
      <c r="G1286" s="2"/>
      <c r="H1286" s="2"/>
      <c r="I1286" s="2"/>
      <c r="J1286" s="2"/>
      <c r="K1286" s="2"/>
      <c r="L1286" s="2"/>
    </row>
    <row r="1287" spans="2:12" customFormat="1" x14ac:dyDescent="0.25">
      <c r="B1287" s="2"/>
      <c r="C1287" s="2"/>
      <c r="D1287" s="2"/>
      <c r="E1287" s="2"/>
      <c r="F1287" s="2"/>
      <c r="G1287" s="2"/>
      <c r="H1287" s="2"/>
      <c r="I1287" s="2"/>
      <c r="J1287" s="2"/>
      <c r="K1287" s="2"/>
      <c r="L1287" s="2"/>
    </row>
    <row r="1288" spans="2:12" customFormat="1" x14ac:dyDescent="0.25">
      <c r="B1288" s="2"/>
      <c r="C1288" s="2"/>
      <c r="D1288" s="2"/>
      <c r="E1288" s="2"/>
      <c r="F1288" s="2"/>
      <c r="G1288" s="2"/>
      <c r="H1288" s="2"/>
      <c r="I1288" s="2"/>
      <c r="J1288" s="2"/>
      <c r="K1288" s="2"/>
      <c r="L1288" s="2"/>
    </row>
    <row r="1289" spans="2:12" customFormat="1" x14ac:dyDescent="0.25">
      <c r="B1289" s="2"/>
      <c r="C1289" s="2"/>
      <c r="D1289" s="2"/>
      <c r="E1289" s="2"/>
      <c r="F1289" s="2"/>
      <c r="G1289" s="2"/>
      <c r="H1289" s="2"/>
      <c r="I1289" s="2"/>
      <c r="J1289" s="2"/>
      <c r="K1289" s="2"/>
      <c r="L1289" s="2"/>
    </row>
    <row r="1290" spans="2:12" customFormat="1" x14ac:dyDescent="0.25">
      <c r="B1290" s="2"/>
      <c r="C1290" s="2"/>
      <c r="D1290" s="2"/>
      <c r="E1290" s="2"/>
      <c r="F1290" s="2"/>
      <c r="G1290" s="2"/>
      <c r="H1290" s="2"/>
      <c r="I1290" s="2"/>
      <c r="J1290" s="2"/>
      <c r="K1290" s="2"/>
      <c r="L1290" s="2"/>
    </row>
    <row r="1291" spans="2:12" customFormat="1" x14ac:dyDescent="0.25">
      <c r="B1291" s="2"/>
      <c r="C1291" s="2"/>
      <c r="D1291" s="2"/>
      <c r="E1291" s="2"/>
      <c r="F1291" s="2"/>
      <c r="G1291" s="2"/>
      <c r="H1291" s="2"/>
      <c r="I1291" s="2"/>
      <c r="J1291" s="2"/>
      <c r="K1291" s="2"/>
      <c r="L1291" s="2"/>
    </row>
    <row r="1292" spans="2:12" customFormat="1" x14ac:dyDescent="0.25">
      <c r="B1292" s="2"/>
      <c r="C1292" s="2"/>
      <c r="D1292" s="2"/>
      <c r="E1292" s="2"/>
      <c r="F1292" s="2"/>
      <c r="G1292" s="2"/>
      <c r="H1292" s="2"/>
      <c r="I1292" s="2"/>
      <c r="J1292" s="2"/>
      <c r="K1292" s="2"/>
      <c r="L1292" s="2"/>
    </row>
    <row r="1293" spans="2:12" customFormat="1" x14ac:dyDescent="0.25">
      <c r="B1293" s="2"/>
      <c r="C1293" s="2"/>
      <c r="D1293" s="2"/>
      <c r="E1293" s="2"/>
      <c r="F1293" s="2"/>
      <c r="G1293" s="2"/>
      <c r="H1293" s="2"/>
      <c r="I1293" s="2"/>
      <c r="J1293" s="2"/>
      <c r="K1293" s="2"/>
      <c r="L1293" s="2"/>
    </row>
    <row r="1294" spans="2:12" customFormat="1" x14ac:dyDescent="0.25">
      <c r="B1294" s="2"/>
      <c r="C1294" s="2"/>
      <c r="D1294" s="2"/>
      <c r="E1294" s="2"/>
      <c r="F1294" s="2"/>
      <c r="G1294" s="2"/>
      <c r="H1294" s="2"/>
      <c r="I1294" s="2"/>
      <c r="J1294" s="2"/>
      <c r="K1294" s="2"/>
      <c r="L1294" s="2"/>
    </row>
    <row r="1295" spans="2:12" customFormat="1" x14ac:dyDescent="0.25">
      <c r="B1295" s="2"/>
      <c r="C1295" s="2"/>
      <c r="D1295" s="2"/>
      <c r="E1295" s="2"/>
      <c r="F1295" s="2"/>
      <c r="G1295" s="2"/>
      <c r="H1295" s="2"/>
      <c r="I1295" s="2"/>
      <c r="J1295" s="2"/>
      <c r="K1295" s="2"/>
      <c r="L1295" s="2"/>
    </row>
    <row r="1296" spans="2:12" customFormat="1" x14ac:dyDescent="0.25">
      <c r="B1296" s="2"/>
      <c r="C1296" s="2"/>
      <c r="D1296" s="2"/>
      <c r="E1296" s="2"/>
      <c r="F1296" s="2"/>
      <c r="G1296" s="2"/>
      <c r="H1296" s="2"/>
      <c r="I1296" s="2"/>
      <c r="J1296" s="2"/>
      <c r="K1296" s="2"/>
      <c r="L1296" s="2"/>
    </row>
    <row r="1297" spans="2:12" customFormat="1" x14ac:dyDescent="0.25">
      <c r="B1297" s="2"/>
      <c r="C1297" s="2"/>
      <c r="D1297" s="2"/>
      <c r="E1297" s="2"/>
      <c r="F1297" s="2"/>
      <c r="G1297" s="2"/>
      <c r="H1297" s="2"/>
      <c r="I1297" s="2"/>
      <c r="J1297" s="2"/>
      <c r="K1297" s="2"/>
      <c r="L1297" s="2"/>
    </row>
    <row r="1298" spans="2:12" customFormat="1" x14ac:dyDescent="0.25">
      <c r="B1298" s="2"/>
      <c r="C1298" s="2"/>
      <c r="D1298" s="2"/>
      <c r="E1298" s="2"/>
      <c r="F1298" s="2"/>
      <c r="G1298" s="2"/>
      <c r="H1298" s="2"/>
      <c r="I1298" s="2"/>
      <c r="J1298" s="2"/>
      <c r="K1298" s="2"/>
      <c r="L1298" s="2"/>
    </row>
    <row r="1299" spans="2:12" customFormat="1" x14ac:dyDescent="0.25">
      <c r="B1299" s="2"/>
      <c r="C1299" s="2"/>
      <c r="D1299" s="2"/>
      <c r="E1299" s="2"/>
      <c r="F1299" s="2"/>
      <c r="G1299" s="2"/>
      <c r="H1299" s="2"/>
      <c r="I1299" s="2"/>
      <c r="J1299" s="2"/>
      <c r="K1299" s="2"/>
      <c r="L1299" s="2"/>
    </row>
    <row r="1300" spans="2:12" customFormat="1" x14ac:dyDescent="0.25">
      <c r="B1300" s="2"/>
      <c r="C1300" s="2"/>
      <c r="D1300" s="2"/>
      <c r="E1300" s="2"/>
      <c r="F1300" s="2"/>
      <c r="G1300" s="2"/>
      <c r="H1300" s="2"/>
      <c r="I1300" s="2"/>
      <c r="J1300" s="2"/>
      <c r="K1300" s="2"/>
      <c r="L1300" s="2"/>
    </row>
    <row r="1301" spans="2:12" customFormat="1" x14ac:dyDescent="0.25">
      <c r="B1301" s="2"/>
      <c r="C1301" s="2"/>
      <c r="D1301" s="2"/>
      <c r="E1301" s="2"/>
      <c r="F1301" s="2"/>
      <c r="G1301" s="2"/>
      <c r="H1301" s="2"/>
      <c r="I1301" s="2"/>
      <c r="J1301" s="2"/>
      <c r="K1301" s="2"/>
      <c r="L1301" s="2"/>
    </row>
    <row r="1302" spans="2:12" customFormat="1" x14ac:dyDescent="0.25">
      <c r="B1302" s="2"/>
      <c r="C1302" s="2"/>
      <c r="D1302" s="2"/>
      <c r="E1302" s="2"/>
      <c r="F1302" s="2"/>
      <c r="G1302" s="2"/>
      <c r="H1302" s="2"/>
      <c r="I1302" s="2"/>
      <c r="J1302" s="2"/>
      <c r="K1302" s="2"/>
      <c r="L1302" s="2"/>
    </row>
    <row r="1303" spans="2:12" customFormat="1" x14ac:dyDescent="0.25">
      <c r="B1303" s="2"/>
      <c r="C1303" s="2"/>
      <c r="D1303" s="2"/>
      <c r="E1303" s="2"/>
      <c r="F1303" s="2"/>
      <c r="G1303" s="2"/>
      <c r="H1303" s="2"/>
      <c r="I1303" s="2"/>
      <c r="J1303" s="2"/>
      <c r="K1303" s="2"/>
      <c r="L1303" s="2"/>
    </row>
    <row r="1304" spans="2:12" customFormat="1" x14ac:dyDescent="0.25">
      <c r="B1304" s="2"/>
      <c r="C1304" s="2"/>
      <c r="D1304" s="2"/>
      <c r="E1304" s="2"/>
      <c r="F1304" s="2"/>
      <c r="G1304" s="2"/>
      <c r="H1304" s="2"/>
      <c r="I1304" s="2"/>
      <c r="J1304" s="2"/>
      <c r="K1304" s="2"/>
      <c r="L1304" s="2"/>
    </row>
    <row r="1305" spans="2:12" customFormat="1" x14ac:dyDescent="0.25">
      <c r="B1305" s="2"/>
      <c r="C1305" s="2"/>
      <c r="D1305" s="2"/>
      <c r="E1305" s="2"/>
      <c r="F1305" s="2"/>
      <c r="G1305" s="2"/>
      <c r="H1305" s="2"/>
      <c r="I1305" s="2"/>
      <c r="J1305" s="2"/>
      <c r="K1305" s="2"/>
      <c r="L1305" s="2"/>
    </row>
    <row r="1306" spans="2:12" customFormat="1" x14ac:dyDescent="0.25">
      <c r="B1306" s="2"/>
      <c r="C1306" s="2"/>
      <c r="D1306" s="2"/>
      <c r="E1306" s="2"/>
      <c r="F1306" s="2"/>
      <c r="G1306" s="2"/>
      <c r="H1306" s="2"/>
      <c r="I1306" s="2"/>
      <c r="J1306" s="2"/>
      <c r="K1306" s="2"/>
      <c r="L1306" s="2"/>
    </row>
    <row r="1307" spans="2:12" customFormat="1" x14ac:dyDescent="0.25">
      <c r="B1307" s="2"/>
      <c r="C1307" s="2"/>
      <c r="D1307" s="2"/>
      <c r="E1307" s="2"/>
      <c r="F1307" s="2"/>
      <c r="G1307" s="2"/>
      <c r="H1307" s="2"/>
      <c r="I1307" s="2"/>
      <c r="J1307" s="2"/>
      <c r="K1307" s="2"/>
      <c r="L1307" s="2"/>
    </row>
    <row r="1308" spans="2:12" customFormat="1" x14ac:dyDescent="0.25">
      <c r="B1308" s="2"/>
      <c r="C1308" s="2"/>
      <c r="D1308" s="2"/>
      <c r="E1308" s="2"/>
      <c r="F1308" s="2"/>
      <c r="G1308" s="2"/>
      <c r="H1308" s="2"/>
      <c r="I1308" s="2"/>
      <c r="J1308" s="2"/>
      <c r="K1308" s="2"/>
      <c r="L1308" s="2"/>
    </row>
    <row r="1309" spans="2:12" customFormat="1" x14ac:dyDescent="0.25">
      <c r="B1309" s="2"/>
      <c r="C1309" s="2"/>
      <c r="D1309" s="2"/>
      <c r="E1309" s="2"/>
      <c r="F1309" s="2"/>
      <c r="G1309" s="2"/>
      <c r="H1309" s="2"/>
      <c r="I1309" s="2"/>
      <c r="J1309" s="2"/>
      <c r="K1309" s="2"/>
      <c r="L1309" s="2"/>
    </row>
    <row r="1310" spans="2:12" customFormat="1" x14ac:dyDescent="0.25">
      <c r="B1310" s="2"/>
      <c r="C1310" s="2"/>
      <c r="D1310" s="2"/>
      <c r="E1310" s="2"/>
      <c r="F1310" s="2"/>
      <c r="G1310" s="2"/>
      <c r="H1310" s="2"/>
      <c r="I1310" s="2"/>
      <c r="J1310" s="2"/>
      <c r="K1310" s="2"/>
      <c r="L1310" s="2"/>
    </row>
    <row r="1311" spans="2:12" customFormat="1" x14ac:dyDescent="0.25">
      <c r="B1311" s="2"/>
      <c r="C1311" s="2"/>
      <c r="D1311" s="2"/>
      <c r="E1311" s="2"/>
      <c r="F1311" s="2"/>
      <c r="G1311" s="2"/>
      <c r="H1311" s="2"/>
      <c r="I1311" s="2"/>
      <c r="J1311" s="2"/>
      <c r="K1311" s="2"/>
      <c r="L1311" s="2"/>
    </row>
    <row r="1312" spans="2:12" customFormat="1" x14ac:dyDescent="0.25">
      <c r="B1312" s="2"/>
      <c r="C1312" s="2"/>
      <c r="D1312" s="2"/>
      <c r="E1312" s="2"/>
      <c r="F1312" s="2"/>
      <c r="G1312" s="2"/>
      <c r="H1312" s="2"/>
      <c r="I1312" s="2"/>
      <c r="J1312" s="2"/>
      <c r="K1312" s="2"/>
      <c r="L1312" s="2"/>
    </row>
    <row r="1313" spans="2:12" customFormat="1" x14ac:dyDescent="0.25">
      <c r="B1313" s="2"/>
      <c r="C1313" s="2"/>
      <c r="D1313" s="2"/>
      <c r="E1313" s="2"/>
      <c r="F1313" s="2"/>
      <c r="G1313" s="2"/>
      <c r="H1313" s="2"/>
      <c r="I1313" s="2"/>
      <c r="J1313" s="2"/>
      <c r="K1313" s="2"/>
      <c r="L1313" s="2"/>
    </row>
    <row r="1314" spans="2:12" customFormat="1" x14ac:dyDescent="0.25">
      <c r="B1314" s="2"/>
      <c r="C1314" s="2"/>
      <c r="D1314" s="2"/>
      <c r="E1314" s="2"/>
      <c r="F1314" s="2"/>
      <c r="G1314" s="2"/>
      <c r="H1314" s="2"/>
      <c r="I1314" s="2"/>
      <c r="J1314" s="2"/>
      <c r="K1314" s="2"/>
      <c r="L1314" s="2"/>
    </row>
    <row r="1315" spans="2:12" customFormat="1" x14ac:dyDescent="0.25">
      <c r="B1315" s="2"/>
      <c r="C1315" s="2"/>
      <c r="D1315" s="2"/>
      <c r="E1315" s="2"/>
      <c r="F1315" s="2"/>
      <c r="G1315" s="2"/>
      <c r="H1315" s="2"/>
      <c r="I1315" s="2"/>
      <c r="J1315" s="2"/>
      <c r="K1315" s="2"/>
      <c r="L1315" s="2"/>
    </row>
    <row r="1316" spans="2:12" customFormat="1" x14ac:dyDescent="0.25">
      <c r="B1316" s="2"/>
      <c r="C1316" s="2"/>
      <c r="D1316" s="2"/>
      <c r="E1316" s="2"/>
      <c r="F1316" s="2"/>
      <c r="G1316" s="2"/>
      <c r="H1316" s="2"/>
      <c r="I1316" s="2"/>
      <c r="J1316" s="2"/>
      <c r="K1316" s="2"/>
      <c r="L1316" s="2"/>
    </row>
    <row r="1317" spans="2:12" customFormat="1" x14ac:dyDescent="0.25">
      <c r="B1317" s="2"/>
      <c r="C1317" s="2"/>
      <c r="D1317" s="2"/>
      <c r="E1317" s="2"/>
      <c r="F1317" s="2"/>
      <c r="G1317" s="2"/>
      <c r="H1317" s="2"/>
      <c r="I1317" s="2"/>
      <c r="J1317" s="2"/>
      <c r="K1317" s="2"/>
      <c r="L1317" s="2"/>
    </row>
    <row r="1318" spans="2:12" customFormat="1" x14ac:dyDescent="0.25">
      <c r="B1318" s="2"/>
      <c r="C1318" s="2"/>
      <c r="D1318" s="2"/>
      <c r="E1318" s="2"/>
      <c r="F1318" s="2"/>
      <c r="G1318" s="2"/>
      <c r="H1318" s="2"/>
      <c r="I1318" s="2"/>
      <c r="J1318" s="2"/>
      <c r="K1318" s="2"/>
      <c r="L1318" s="2"/>
    </row>
    <row r="1319" spans="2:12" customFormat="1" x14ac:dyDescent="0.25">
      <c r="B1319" s="2"/>
      <c r="C1319" s="2"/>
      <c r="D1319" s="2"/>
      <c r="E1319" s="2"/>
      <c r="F1319" s="2"/>
      <c r="G1319" s="2"/>
      <c r="H1319" s="2"/>
      <c r="I1319" s="2"/>
      <c r="J1319" s="2"/>
      <c r="K1319" s="2"/>
      <c r="L1319" s="2"/>
    </row>
    <row r="1320" spans="2:12" customFormat="1" x14ac:dyDescent="0.25">
      <c r="B1320" s="2"/>
      <c r="C1320" s="2"/>
      <c r="D1320" s="2"/>
      <c r="E1320" s="2"/>
      <c r="F1320" s="2"/>
      <c r="G1320" s="2"/>
      <c r="H1320" s="2"/>
      <c r="I1320" s="2"/>
      <c r="J1320" s="2"/>
      <c r="K1320" s="2"/>
      <c r="L1320" s="2"/>
    </row>
    <row r="1321" spans="2:12" customFormat="1" x14ac:dyDescent="0.25">
      <c r="B1321" s="2"/>
      <c r="C1321" s="2"/>
      <c r="D1321" s="2"/>
      <c r="E1321" s="2"/>
      <c r="F1321" s="2"/>
      <c r="G1321" s="2"/>
      <c r="H1321" s="2"/>
      <c r="I1321" s="2"/>
      <c r="J1321" s="2"/>
      <c r="K1321" s="2"/>
      <c r="L1321" s="2"/>
    </row>
    <row r="1322" spans="2:12" customFormat="1" x14ac:dyDescent="0.25">
      <c r="B1322" s="2"/>
      <c r="C1322" s="2"/>
      <c r="D1322" s="2"/>
      <c r="E1322" s="2"/>
      <c r="F1322" s="2"/>
      <c r="G1322" s="2"/>
      <c r="H1322" s="2"/>
      <c r="I1322" s="2"/>
      <c r="J1322" s="2"/>
      <c r="K1322" s="2"/>
      <c r="L1322" s="2"/>
    </row>
    <row r="1323" spans="2:12" customFormat="1" x14ac:dyDescent="0.25">
      <c r="B1323" s="2"/>
      <c r="C1323" s="2"/>
      <c r="D1323" s="2"/>
      <c r="E1323" s="2"/>
      <c r="F1323" s="2"/>
      <c r="G1323" s="2"/>
      <c r="H1323" s="2"/>
      <c r="I1323" s="2"/>
      <c r="J1323" s="2"/>
      <c r="K1323" s="2"/>
      <c r="L1323" s="2"/>
    </row>
    <row r="1324" spans="2:12" customFormat="1" x14ac:dyDescent="0.25">
      <c r="B1324" s="2"/>
      <c r="C1324" s="2"/>
      <c r="D1324" s="2"/>
      <c r="E1324" s="2"/>
      <c r="F1324" s="2"/>
      <c r="G1324" s="2"/>
      <c r="H1324" s="2"/>
      <c r="I1324" s="2"/>
      <c r="J1324" s="2"/>
      <c r="K1324" s="2"/>
      <c r="L1324" s="2"/>
    </row>
    <row r="1325" spans="2:12" customFormat="1" x14ac:dyDescent="0.25">
      <c r="B1325" s="2"/>
      <c r="C1325" s="2"/>
      <c r="D1325" s="2"/>
      <c r="E1325" s="2"/>
      <c r="F1325" s="2"/>
      <c r="G1325" s="2"/>
      <c r="H1325" s="2"/>
      <c r="I1325" s="2"/>
      <c r="J1325" s="2"/>
      <c r="K1325" s="2"/>
      <c r="L1325" s="2"/>
    </row>
    <row r="1326" spans="2:12" customFormat="1" x14ac:dyDescent="0.25">
      <c r="B1326" s="2"/>
      <c r="C1326" s="2"/>
      <c r="D1326" s="2"/>
      <c r="E1326" s="2"/>
      <c r="F1326" s="2"/>
      <c r="G1326" s="2"/>
      <c r="H1326" s="2"/>
      <c r="I1326" s="2"/>
      <c r="J1326" s="2"/>
      <c r="K1326" s="2"/>
      <c r="L1326" s="2"/>
    </row>
    <row r="1327" spans="2:12" customFormat="1" x14ac:dyDescent="0.25">
      <c r="B1327" s="2"/>
      <c r="C1327" s="2"/>
      <c r="D1327" s="2"/>
      <c r="E1327" s="2"/>
      <c r="F1327" s="2"/>
      <c r="G1327" s="2"/>
      <c r="H1327" s="2"/>
      <c r="I1327" s="2"/>
      <c r="J1327" s="2"/>
      <c r="K1327" s="2"/>
      <c r="L1327" s="2"/>
    </row>
    <row r="1328" spans="2:12" customFormat="1" x14ac:dyDescent="0.25">
      <c r="B1328" s="2"/>
      <c r="C1328" s="2"/>
      <c r="D1328" s="2"/>
      <c r="E1328" s="2"/>
      <c r="F1328" s="2"/>
      <c r="G1328" s="2"/>
      <c r="H1328" s="2"/>
      <c r="I1328" s="2"/>
      <c r="J1328" s="2"/>
      <c r="K1328" s="2"/>
      <c r="L1328" s="2"/>
    </row>
    <row r="1329" spans="2:12" customFormat="1" x14ac:dyDescent="0.25">
      <c r="B1329" s="2"/>
      <c r="C1329" s="2"/>
      <c r="D1329" s="2"/>
      <c r="E1329" s="2"/>
      <c r="F1329" s="2"/>
      <c r="G1329" s="2"/>
      <c r="H1329" s="2"/>
      <c r="I1329" s="2"/>
      <c r="J1329" s="2"/>
      <c r="K1329" s="2"/>
      <c r="L1329" s="2"/>
    </row>
    <row r="1330" spans="2:12" customFormat="1" x14ac:dyDescent="0.25">
      <c r="B1330" s="2"/>
      <c r="C1330" s="2"/>
      <c r="D1330" s="2"/>
      <c r="E1330" s="2"/>
      <c r="F1330" s="2"/>
      <c r="G1330" s="2"/>
      <c r="H1330" s="2"/>
      <c r="I1330" s="2"/>
      <c r="J1330" s="2"/>
      <c r="K1330" s="2"/>
      <c r="L1330" s="2"/>
    </row>
    <row r="1331" spans="2:12" customFormat="1" x14ac:dyDescent="0.25">
      <c r="B1331" s="2"/>
      <c r="C1331" s="2"/>
      <c r="D1331" s="2"/>
      <c r="E1331" s="2"/>
      <c r="F1331" s="2"/>
      <c r="G1331" s="2"/>
      <c r="H1331" s="2"/>
      <c r="I1331" s="2"/>
      <c r="J1331" s="2"/>
      <c r="K1331" s="2"/>
      <c r="L1331" s="2"/>
    </row>
    <row r="1332" spans="2:12" customFormat="1" x14ac:dyDescent="0.25">
      <c r="B1332" s="2"/>
      <c r="C1332" s="2"/>
      <c r="D1332" s="2"/>
      <c r="E1332" s="2"/>
      <c r="F1332" s="2"/>
      <c r="G1332" s="2"/>
      <c r="H1332" s="2"/>
      <c r="I1332" s="2"/>
      <c r="J1332" s="2"/>
      <c r="K1332" s="2"/>
      <c r="L1332" s="2"/>
    </row>
    <row r="1333" spans="2:12" customFormat="1" x14ac:dyDescent="0.25">
      <c r="B1333" s="2"/>
      <c r="C1333" s="2"/>
      <c r="D1333" s="2"/>
      <c r="E1333" s="2"/>
      <c r="F1333" s="2"/>
      <c r="G1333" s="2"/>
      <c r="H1333" s="2"/>
      <c r="I1333" s="2"/>
      <c r="J1333" s="2"/>
      <c r="K1333" s="2"/>
      <c r="L1333" s="2"/>
    </row>
    <row r="1334" spans="2:12" customFormat="1" x14ac:dyDescent="0.25">
      <c r="B1334" s="2"/>
      <c r="C1334" s="2"/>
      <c r="D1334" s="2"/>
      <c r="E1334" s="2"/>
      <c r="F1334" s="2"/>
      <c r="G1334" s="2"/>
      <c r="H1334" s="2"/>
      <c r="I1334" s="2"/>
      <c r="J1334" s="2"/>
      <c r="K1334" s="2"/>
      <c r="L1334" s="2"/>
    </row>
    <row r="1335" spans="2:12" customFormat="1" x14ac:dyDescent="0.25">
      <c r="B1335" s="2"/>
      <c r="C1335" s="2"/>
      <c r="D1335" s="2"/>
      <c r="E1335" s="2"/>
      <c r="F1335" s="2"/>
      <c r="G1335" s="2"/>
      <c r="H1335" s="2"/>
      <c r="I1335" s="2"/>
      <c r="J1335" s="2"/>
      <c r="K1335" s="2"/>
      <c r="L1335" s="2"/>
    </row>
    <row r="1336" spans="2:12" customFormat="1" x14ac:dyDescent="0.25">
      <c r="B1336" s="2"/>
      <c r="C1336" s="2"/>
      <c r="D1336" s="2"/>
      <c r="E1336" s="2"/>
      <c r="F1336" s="2"/>
      <c r="G1336" s="2"/>
      <c r="H1336" s="2"/>
      <c r="I1336" s="2"/>
      <c r="J1336" s="2"/>
      <c r="K1336" s="2"/>
      <c r="L1336" s="2"/>
    </row>
    <row r="1337" spans="2:12" customFormat="1" x14ac:dyDescent="0.25">
      <c r="B1337" s="2"/>
      <c r="C1337" s="2"/>
      <c r="D1337" s="2"/>
      <c r="E1337" s="2"/>
      <c r="F1337" s="2"/>
      <c r="G1337" s="2"/>
      <c r="H1337" s="2"/>
      <c r="I1337" s="2"/>
      <c r="J1337" s="2"/>
      <c r="K1337" s="2"/>
      <c r="L1337" s="2"/>
    </row>
    <row r="1338" spans="2:12" customFormat="1" x14ac:dyDescent="0.25">
      <c r="B1338" s="2"/>
      <c r="C1338" s="2"/>
      <c r="D1338" s="2"/>
      <c r="E1338" s="2"/>
      <c r="F1338" s="2"/>
      <c r="G1338" s="2"/>
      <c r="H1338" s="2"/>
      <c r="I1338" s="2"/>
      <c r="J1338" s="2"/>
      <c r="K1338" s="2"/>
      <c r="L1338" s="2"/>
    </row>
    <row r="1339" spans="2:12" customFormat="1" x14ac:dyDescent="0.25">
      <c r="B1339" s="2"/>
      <c r="C1339" s="2"/>
      <c r="D1339" s="2"/>
      <c r="E1339" s="2"/>
      <c r="F1339" s="2"/>
      <c r="G1339" s="2"/>
      <c r="H1339" s="2"/>
      <c r="I1339" s="2"/>
      <c r="J1339" s="2"/>
      <c r="K1339" s="2"/>
      <c r="L1339" s="2"/>
    </row>
    <row r="1340" spans="2:12" customFormat="1" x14ac:dyDescent="0.25">
      <c r="B1340" s="2"/>
      <c r="C1340" s="2"/>
      <c r="D1340" s="2"/>
      <c r="E1340" s="2"/>
      <c r="F1340" s="2"/>
      <c r="G1340" s="2"/>
      <c r="H1340" s="2"/>
      <c r="I1340" s="2"/>
      <c r="J1340" s="2"/>
      <c r="K1340" s="2"/>
      <c r="L1340" s="2"/>
    </row>
    <row r="1341" spans="2:12" customFormat="1" x14ac:dyDescent="0.25">
      <c r="B1341" s="2"/>
      <c r="C1341" s="2"/>
      <c r="D1341" s="2"/>
      <c r="E1341" s="2"/>
      <c r="F1341" s="2"/>
      <c r="G1341" s="2"/>
      <c r="H1341" s="2"/>
      <c r="I1341" s="2"/>
      <c r="J1341" s="2"/>
      <c r="K1341" s="2"/>
      <c r="L1341" s="2"/>
    </row>
    <row r="1342" spans="2:12" customFormat="1" x14ac:dyDescent="0.25">
      <c r="B1342" s="2"/>
      <c r="C1342" s="2"/>
      <c r="D1342" s="2"/>
      <c r="E1342" s="2"/>
      <c r="F1342" s="2"/>
      <c r="G1342" s="2"/>
      <c r="H1342" s="2"/>
      <c r="I1342" s="2"/>
      <c r="J1342" s="2"/>
      <c r="K1342" s="2"/>
      <c r="L1342" s="2"/>
    </row>
    <row r="1343" spans="2:12" customFormat="1" x14ac:dyDescent="0.25">
      <c r="B1343" s="2"/>
      <c r="C1343" s="2"/>
      <c r="D1343" s="2"/>
      <c r="E1343" s="2"/>
      <c r="F1343" s="2"/>
      <c r="G1343" s="2"/>
      <c r="H1343" s="2"/>
      <c r="I1343" s="2"/>
      <c r="J1343" s="2"/>
      <c r="K1343" s="2"/>
      <c r="L1343" s="2"/>
    </row>
    <row r="1344" spans="2:12" customFormat="1" x14ac:dyDescent="0.25">
      <c r="B1344" s="2"/>
      <c r="C1344" s="2"/>
      <c r="D1344" s="2"/>
      <c r="E1344" s="2"/>
      <c r="F1344" s="2"/>
      <c r="G1344" s="2"/>
      <c r="H1344" s="2"/>
      <c r="I1344" s="2"/>
      <c r="J1344" s="2"/>
      <c r="K1344" s="2"/>
      <c r="L1344" s="2"/>
    </row>
    <row r="1345" spans="2:12" customFormat="1" x14ac:dyDescent="0.25">
      <c r="B1345" s="2"/>
      <c r="C1345" s="2"/>
      <c r="D1345" s="2"/>
      <c r="E1345" s="2"/>
      <c r="F1345" s="2"/>
      <c r="G1345" s="2"/>
      <c r="H1345" s="2"/>
      <c r="I1345" s="2"/>
      <c r="J1345" s="2"/>
      <c r="K1345" s="2"/>
      <c r="L1345" s="2"/>
    </row>
    <row r="1346" spans="2:12" customFormat="1" x14ac:dyDescent="0.25">
      <c r="B1346" s="2"/>
      <c r="C1346" s="2"/>
      <c r="D1346" s="2"/>
      <c r="E1346" s="2"/>
      <c r="F1346" s="2"/>
      <c r="G1346" s="2"/>
      <c r="H1346" s="2"/>
      <c r="I1346" s="2"/>
      <c r="J1346" s="2"/>
      <c r="K1346" s="2"/>
      <c r="L1346" s="2"/>
    </row>
    <row r="1347" spans="2:12" customFormat="1" x14ac:dyDescent="0.25">
      <c r="B1347" s="2"/>
      <c r="C1347" s="2"/>
      <c r="D1347" s="2"/>
      <c r="E1347" s="2"/>
      <c r="F1347" s="2"/>
      <c r="G1347" s="2"/>
      <c r="H1347" s="2"/>
      <c r="I1347" s="2"/>
      <c r="J1347" s="2"/>
      <c r="K1347" s="2"/>
      <c r="L1347" s="2"/>
    </row>
    <row r="1348" spans="2:12" customFormat="1" x14ac:dyDescent="0.25">
      <c r="B1348" s="2"/>
      <c r="C1348" s="2"/>
      <c r="D1348" s="2"/>
      <c r="E1348" s="2"/>
      <c r="F1348" s="2"/>
      <c r="G1348" s="2"/>
      <c r="H1348" s="2"/>
      <c r="I1348" s="2"/>
      <c r="J1348" s="2"/>
      <c r="K1348" s="2"/>
      <c r="L1348" s="2"/>
    </row>
    <row r="1349" spans="2:12" customFormat="1" x14ac:dyDescent="0.25">
      <c r="B1349" s="2"/>
      <c r="C1349" s="2"/>
      <c r="D1349" s="2"/>
      <c r="E1349" s="2"/>
      <c r="F1349" s="2"/>
      <c r="G1349" s="2"/>
      <c r="H1349" s="2"/>
      <c r="I1349" s="2"/>
      <c r="J1349" s="2"/>
      <c r="K1349" s="2"/>
      <c r="L1349" s="2"/>
    </row>
    <row r="1350" spans="2:12" customFormat="1" x14ac:dyDescent="0.25">
      <c r="B1350" s="2"/>
      <c r="C1350" s="2"/>
      <c r="D1350" s="2"/>
      <c r="E1350" s="2"/>
      <c r="F1350" s="2"/>
      <c r="G1350" s="2"/>
      <c r="H1350" s="2"/>
      <c r="I1350" s="2"/>
      <c r="J1350" s="2"/>
      <c r="K1350" s="2"/>
      <c r="L1350" s="2"/>
    </row>
    <row r="1351" spans="2:12" customFormat="1" x14ac:dyDescent="0.25">
      <c r="B1351" s="2"/>
      <c r="C1351" s="2"/>
      <c r="D1351" s="2"/>
      <c r="E1351" s="2"/>
      <c r="F1351" s="2"/>
      <c r="G1351" s="2"/>
      <c r="H1351" s="2"/>
      <c r="I1351" s="2"/>
      <c r="J1351" s="2"/>
      <c r="K1351" s="2"/>
      <c r="L1351" s="2"/>
    </row>
    <row r="1352" spans="2:12" customFormat="1" x14ac:dyDescent="0.25">
      <c r="B1352" s="2"/>
      <c r="C1352" s="2"/>
      <c r="D1352" s="2"/>
      <c r="E1352" s="2"/>
      <c r="F1352" s="2"/>
      <c r="G1352" s="2"/>
      <c r="H1352" s="2"/>
      <c r="I1352" s="2"/>
      <c r="J1352" s="2"/>
      <c r="K1352" s="2"/>
      <c r="L1352" s="2"/>
    </row>
    <row r="1353" spans="2:12" customFormat="1" x14ac:dyDescent="0.25">
      <c r="B1353" s="2"/>
      <c r="C1353" s="2"/>
      <c r="D1353" s="2"/>
      <c r="E1353" s="2"/>
      <c r="F1353" s="2"/>
      <c r="G1353" s="2"/>
      <c r="H1353" s="2"/>
      <c r="I1353" s="2"/>
      <c r="J1353" s="2"/>
      <c r="K1353" s="2"/>
      <c r="L1353" s="2"/>
    </row>
    <row r="1354" spans="2:12" customFormat="1" x14ac:dyDescent="0.25">
      <c r="B1354" s="2"/>
      <c r="C1354" s="2"/>
      <c r="D1354" s="2"/>
      <c r="E1354" s="2"/>
      <c r="F1354" s="2"/>
      <c r="G1354" s="2"/>
      <c r="H1354" s="2"/>
      <c r="I1354" s="2"/>
      <c r="J1354" s="2"/>
      <c r="K1354" s="2"/>
      <c r="L1354" s="2"/>
    </row>
    <row r="1355" spans="2:12" customFormat="1" x14ac:dyDescent="0.25">
      <c r="B1355" s="2"/>
      <c r="C1355" s="2"/>
      <c r="D1355" s="2"/>
      <c r="E1355" s="2"/>
      <c r="F1355" s="2"/>
      <c r="G1355" s="2"/>
      <c r="H1355" s="2"/>
      <c r="I1355" s="2"/>
      <c r="J1355" s="2"/>
      <c r="K1355" s="2"/>
      <c r="L1355" s="2"/>
    </row>
    <row r="1356" spans="2:12" customFormat="1" x14ac:dyDescent="0.25">
      <c r="B1356" s="2"/>
      <c r="C1356" s="2"/>
      <c r="D1356" s="2"/>
      <c r="E1356" s="2"/>
      <c r="F1356" s="2"/>
      <c r="G1356" s="2"/>
      <c r="H1356" s="2"/>
      <c r="I1356" s="2"/>
      <c r="J1356" s="2"/>
      <c r="K1356" s="2"/>
      <c r="L1356" s="2"/>
    </row>
    <row r="1357" spans="2:12" customFormat="1" x14ac:dyDescent="0.25">
      <c r="B1357" s="2"/>
      <c r="C1357" s="2"/>
      <c r="D1357" s="2"/>
      <c r="E1357" s="2"/>
      <c r="F1357" s="2"/>
      <c r="G1357" s="2"/>
      <c r="H1357" s="2"/>
      <c r="I1357" s="2"/>
      <c r="J1357" s="2"/>
      <c r="K1357" s="2"/>
      <c r="L1357" s="2"/>
    </row>
    <row r="1358" spans="2:12" customFormat="1" x14ac:dyDescent="0.25">
      <c r="B1358" s="2"/>
      <c r="C1358" s="2"/>
      <c r="D1358" s="2"/>
      <c r="E1358" s="2"/>
      <c r="F1358" s="2"/>
      <c r="G1358" s="2"/>
      <c r="H1358" s="2"/>
      <c r="I1358" s="2"/>
      <c r="J1358" s="2"/>
      <c r="K1358" s="2"/>
      <c r="L1358" s="2"/>
    </row>
    <row r="1359" spans="2:12" customFormat="1" x14ac:dyDescent="0.25">
      <c r="B1359" s="2"/>
      <c r="C1359" s="2"/>
      <c r="D1359" s="2"/>
      <c r="E1359" s="2"/>
      <c r="F1359" s="2"/>
      <c r="G1359" s="2"/>
      <c r="H1359" s="2"/>
      <c r="I1359" s="2"/>
      <c r="J1359" s="2"/>
      <c r="K1359" s="2"/>
      <c r="L1359" s="2"/>
    </row>
    <row r="1360" spans="2:12" customFormat="1" x14ac:dyDescent="0.25">
      <c r="B1360" s="2"/>
      <c r="C1360" s="2"/>
      <c r="D1360" s="2"/>
      <c r="E1360" s="2"/>
      <c r="F1360" s="2"/>
      <c r="G1360" s="2"/>
      <c r="H1360" s="2"/>
      <c r="I1360" s="2"/>
      <c r="J1360" s="2"/>
      <c r="K1360" s="2"/>
      <c r="L1360" s="2"/>
    </row>
    <row r="1361" spans="2:12" customFormat="1" x14ac:dyDescent="0.25">
      <c r="B1361" s="2"/>
      <c r="C1361" s="2"/>
      <c r="D1361" s="2"/>
      <c r="E1361" s="2"/>
      <c r="F1361" s="2"/>
      <c r="G1361" s="2"/>
      <c r="H1361" s="2"/>
      <c r="I1361" s="2"/>
      <c r="J1361" s="2"/>
      <c r="K1361" s="2"/>
      <c r="L1361" s="2"/>
    </row>
    <row r="1362" spans="2:12" customFormat="1" x14ac:dyDescent="0.25">
      <c r="B1362" s="2"/>
      <c r="C1362" s="2"/>
      <c r="D1362" s="2"/>
      <c r="E1362" s="2"/>
      <c r="F1362" s="2"/>
      <c r="G1362" s="2"/>
      <c r="H1362" s="2"/>
      <c r="I1362" s="2"/>
      <c r="J1362" s="2"/>
      <c r="K1362" s="2"/>
      <c r="L1362" s="2"/>
    </row>
    <row r="1363" spans="2:12" customFormat="1" x14ac:dyDescent="0.25">
      <c r="B1363" s="2"/>
      <c r="C1363" s="2"/>
      <c r="D1363" s="2"/>
      <c r="E1363" s="2"/>
      <c r="F1363" s="2"/>
      <c r="G1363" s="2"/>
      <c r="H1363" s="2"/>
      <c r="I1363" s="2"/>
      <c r="J1363" s="2"/>
      <c r="K1363" s="2"/>
      <c r="L1363" s="2"/>
    </row>
    <row r="1364" spans="2:12" customFormat="1" x14ac:dyDescent="0.25">
      <c r="B1364" s="2"/>
      <c r="C1364" s="2"/>
      <c r="D1364" s="2"/>
      <c r="E1364" s="2"/>
      <c r="F1364" s="2"/>
      <c r="G1364" s="2"/>
      <c r="H1364" s="2"/>
      <c r="I1364" s="2"/>
      <c r="J1364" s="2"/>
      <c r="K1364" s="2"/>
      <c r="L1364" s="2"/>
    </row>
    <row r="1365" spans="2:12" customFormat="1" x14ac:dyDescent="0.25">
      <c r="B1365" s="2"/>
      <c r="C1365" s="2"/>
      <c r="D1365" s="2"/>
      <c r="E1365" s="2"/>
      <c r="F1365" s="2"/>
      <c r="G1365" s="2"/>
      <c r="H1365" s="2"/>
      <c r="I1365" s="2"/>
      <c r="J1365" s="2"/>
      <c r="K1365" s="2"/>
      <c r="L1365" s="2"/>
    </row>
    <row r="1366" spans="2:12" customFormat="1" x14ac:dyDescent="0.25">
      <c r="B1366" s="2"/>
      <c r="C1366" s="2"/>
      <c r="D1366" s="2"/>
      <c r="E1366" s="2"/>
      <c r="F1366" s="2"/>
      <c r="G1366" s="2"/>
      <c r="H1366" s="2"/>
      <c r="I1366" s="2"/>
      <c r="J1366" s="2"/>
      <c r="K1366" s="2"/>
      <c r="L1366" s="2"/>
    </row>
    <row r="1367" spans="2:12" customFormat="1" x14ac:dyDescent="0.25">
      <c r="B1367" s="2"/>
      <c r="C1367" s="2"/>
      <c r="D1367" s="2"/>
      <c r="E1367" s="2"/>
      <c r="F1367" s="2"/>
      <c r="G1367" s="2"/>
      <c r="H1367" s="2"/>
      <c r="I1367" s="2"/>
      <c r="J1367" s="2"/>
      <c r="K1367" s="2"/>
      <c r="L1367" s="2"/>
    </row>
    <row r="1368" spans="2:12" customFormat="1" x14ac:dyDescent="0.25">
      <c r="B1368" s="2"/>
      <c r="C1368" s="2"/>
      <c r="D1368" s="2"/>
      <c r="E1368" s="2"/>
      <c r="F1368" s="2"/>
      <c r="G1368" s="2"/>
      <c r="H1368" s="2"/>
      <c r="I1368" s="2"/>
      <c r="J1368" s="2"/>
      <c r="K1368" s="2"/>
      <c r="L1368" s="2"/>
    </row>
    <row r="1369" spans="2:12" customFormat="1" x14ac:dyDescent="0.25">
      <c r="B1369" s="2"/>
      <c r="C1369" s="2"/>
      <c r="D1369" s="2"/>
      <c r="E1369" s="2"/>
      <c r="F1369" s="2"/>
      <c r="G1369" s="2"/>
      <c r="H1369" s="2"/>
      <c r="I1369" s="2"/>
      <c r="J1369" s="2"/>
      <c r="K1369" s="2"/>
      <c r="L1369" s="2"/>
    </row>
    <row r="1370" spans="2:12" customFormat="1" x14ac:dyDescent="0.25">
      <c r="B1370" s="2"/>
      <c r="C1370" s="2"/>
      <c r="D1370" s="2"/>
      <c r="E1370" s="2"/>
      <c r="F1370" s="2"/>
      <c r="G1370" s="2"/>
      <c r="H1370" s="2"/>
      <c r="I1370" s="2"/>
      <c r="J1370" s="2"/>
      <c r="K1370" s="2"/>
      <c r="L1370" s="2"/>
    </row>
    <row r="1371" spans="2:12" customFormat="1" x14ac:dyDescent="0.25">
      <c r="B1371" s="2"/>
      <c r="C1371" s="2"/>
      <c r="D1371" s="2"/>
      <c r="E1371" s="2"/>
      <c r="F1371" s="2"/>
      <c r="G1371" s="2"/>
      <c r="H1371" s="2"/>
      <c r="I1371" s="2"/>
      <c r="J1371" s="2"/>
      <c r="K1371" s="2"/>
      <c r="L1371" s="2"/>
    </row>
    <row r="1372" spans="2:12" customFormat="1" x14ac:dyDescent="0.25">
      <c r="B1372" s="2"/>
      <c r="C1372" s="2"/>
      <c r="D1372" s="2"/>
      <c r="E1372" s="2"/>
      <c r="F1372" s="2"/>
      <c r="G1372" s="2"/>
      <c r="H1372" s="2"/>
      <c r="I1372" s="2"/>
      <c r="J1372" s="2"/>
      <c r="K1372" s="2"/>
      <c r="L1372" s="2"/>
    </row>
    <row r="1373" spans="2:12" customFormat="1" x14ac:dyDescent="0.25">
      <c r="B1373" s="2"/>
      <c r="C1373" s="2"/>
      <c r="D1373" s="2"/>
      <c r="E1373" s="2"/>
      <c r="F1373" s="2"/>
      <c r="G1373" s="2"/>
      <c r="H1373" s="2"/>
      <c r="I1373" s="2"/>
      <c r="J1373" s="2"/>
      <c r="K1373" s="2"/>
      <c r="L1373" s="2"/>
    </row>
    <row r="1374" spans="2:12" customFormat="1" x14ac:dyDescent="0.25">
      <c r="B1374" s="2"/>
      <c r="C1374" s="2"/>
      <c r="D1374" s="2"/>
      <c r="E1374" s="2"/>
      <c r="F1374" s="2"/>
      <c r="G1374" s="2"/>
      <c r="H1374" s="2"/>
      <c r="I1374" s="2"/>
      <c r="J1374" s="2"/>
      <c r="K1374" s="2"/>
      <c r="L1374" s="2"/>
    </row>
    <row r="1375" spans="2:12" customFormat="1" x14ac:dyDescent="0.25">
      <c r="B1375" s="2"/>
      <c r="C1375" s="2"/>
      <c r="D1375" s="2"/>
      <c r="E1375" s="2"/>
      <c r="F1375" s="2"/>
      <c r="G1375" s="2"/>
      <c r="H1375" s="2"/>
      <c r="I1375" s="2"/>
      <c r="J1375" s="2"/>
      <c r="K1375" s="2"/>
      <c r="L1375" s="2"/>
    </row>
    <row r="1376" spans="2:12" customFormat="1" x14ac:dyDescent="0.25">
      <c r="B1376" s="2"/>
      <c r="C1376" s="2"/>
      <c r="D1376" s="2"/>
      <c r="E1376" s="2"/>
      <c r="F1376" s="2"/>
      <c r="G1376" s="2"/>
      <c r="H1376" s="2"/>
      <c r="I1376" s="2"/>
      <c r="J1376" s="2"/>
      <c r="K1376" s="2"/>
      <c r="L1376" s="2"/>
    </row>
    <row r="1377" spans="2:12" customFormat="1" x14ac:dyDescent="0.25">
      <c r="B1377" s="2"/>
      <c r="C1377" s="2"/>
      <c r="D1377" s="2"/>
      <c r="E1377" s="2"/>
      <c r="F1377" s="2"/>
      <c r="G1377" s="2"/>
      <c r="H1377" s="2"/>
      <c r="I1377" s="2"/>
      <c r="J1377" s="2"/>
      <c r="K1377" s="2"/>
      <c r="L1377" s="2"/>
    </row>
    <row r="1378" spans="2:12" customFormat="1" x14ac:dyDescent="0.25">
      <c r="B1378" s="2"/>
      <c r="C1378" s="2"/>
      <c r="D1378" s="2"/>
      <c r="E1378" s="2"/>
      <c r="F1378" s="2"/>
      <c r="G1378" s="2"/>
      <c r="H1378" s="2"/>
      <c r="I1378" s="2"/>
      <c r="J1378" s="2"/>
      <c r="K1378" s="2"/>
      <c r="L1378" s="2"/>
    </row>
    <row r="1379" spans="2:12" customFormat="1" x14ac:dyDescent="0.25">
      <c r="B1379" s="2"/>
      <c r="C1379" s="2"/>
      <c r="D1379" s="2"/>
      <c r="E1379" s="2"/>
      <c r="F1379" s="2"/>
      <c r="G1379" s="2"/>
      <c r="H1379" s="2"/>
      <c r="I1379" s="2"/>
      <c r="J1379" s="2"/>
      <c r="K1379" s="2"/>
      <c r="L1379" s="2"/>
    </row>
    <row r="1380" spans="2:12" customFormat="1" x14ac:dyDescent="0.25">
      <c r="B1380" s="2"/>
      <c r="C1380" s="2"/>
      <c r="D1380" s="2"/>
      <c r="E1380" s="2"/>
      <c r="F1380" s="2"/>
      <c r="G1380" s="2"/>
      <c r="H1380" s="2"/>
      <c r="I1380" s="2"/>
      <c r="J1380" s="2"/>
      <c r="K1380" s="2"/>
      <c r="L1380" s="2"/>
    </row>
    <row r="1381" spans="2:12" customFormat="1" x14ac:dyDescent="0.25">
      <c r="B1381" s="2"/>
      <c r="C1381" s="2"/>
      <c r="D1381" s="2"/>
      <c r="E1381" s="2"/>
      <c r="F1381" s="2"/>
      <c r="G1381" s="2"/>
      <c r="H1381" s="2"/>
      <c r="I1381" s="2"/>
      <c r="J1381" s="2"/>
      <c r="K1381" s="2"/>
      <c r="L1381" s="2"/>
    </row>
    <row r="1382" spans="2:12" customFormat="1" x14ac:dyDescent="0.25">
      <c r="B1382" s="2"/>
      <c r="C1382" s="2"/>
      <c r="D1382" s="2"/>
      <c r="E1382" s="2"/>
      <c r="F1382" s="2"/>
      <c r="G1382" s="2"/>
      <c r="H1382" s="2"/>
      <c r="I1382" s="2"/>
      <c r="J1382" s="2"/>
      <c r="K1382" s="2"/>
      <c r="L1382" s="2"/>
    </row>
    <row r="1383" spans="2:12" customFormat="1" x14ac:dyDescent="0.25">
      <c r="B1383" s="2"/>
      <c r="C1383" s="2"/>
      <c r="D1383" s="2"/>
      <c r="E1383" s="2"/>
      <c r="F1383" s="2"/>
      <c r="G1383" s="2"/>
      <c r="H1383" s="2"/>
      <c r="I1383" s="2"/>
      <c r="J1383" s="2"/>
      <c r="K1383" s="2"/>
      <c r="L1383" s="2"/>
    </row>
    <row r="1384" spans="2:12" customFormat="1" x14ac:dyDescent="0.25">
      <c r="B1384" s="2"/>
      <c r="C1384" s="2"/>
      <c r="D1384" s="2"/>
      <c r="E1384" s="2"/>
      <c r="F1384" s="2"/>
      <c r="G1384" s="2"/>
      <c r="H1384" s="2"/>
      <c r="I1384" s="2"/>
      <c r="J1384" s="2"/>
      <c r="K1384" s="2"/>
      <c r="L1384" s="2"/>
    </row>
    <row r="1385" spans="2:12" customFormat="1" x14ac:dyDescent="0.25">
      <c r="B1385" s="2"/>
      <c r="C1385" s="2"/>
      <c r="D1385" s="2"/>
      <c r="E1385" s="2"/>
      <c r="F1385" s="2"/>
      <c r="G1385" s="2"/>
      <c r="H1385" s="2"/>
      <c r="I1385" s="2"/>
      <c r="J1385" s="2"/>
      <c r="K1385" s="2"/>
      <c r="L1385" s="2"/>
    </row>
    <row r="1386" spans="2:12" customFormat="1" x14ac:dyDescent="0.25">
      <c r="B1386" s="2"/>
      <c r="C1386" s="2"/>
      <c r="D1386" s="2"/>
      <c r="E1386" s="2"/>
      <c r="F1386" s="2"/>
      <c r="G1386" s="2"/>
      <c r="H1386" s="2"/>
      <c r="I1386" s="2"/>
      <c r="J1386" s="2"/>
      <c r="K1386" s="2"/>
      <c r="L1386" s="2"/>
    </row>
    <row r="1387" spans="2:12" customFormat="1" x14ac:dyDescent="0.25">
      <c r="B1387" s="2"/>
      <c r="C1387" s="2"/>
      <c r="D1387" s="2"/>
      <c r="E1387" s="2"/>
      <c r="F1387" s="2"/>
      <c r="G1387" s="2"/>
      <c r="H1387" s="2"/>
      <c r="I1387" s="2"/>
      <c r="J1387" s="2"/>
      <c r="K1387" s="2"/>
      <c r="L1387" s="2"/>
    </row>
    <row r="1388" spans="2:12" customFormat="1" x14ac:dyDescent="0.25">
      <c r="B1388" s="2"/>
      <c r="C1388" s="2"/>
      <c r="D1388" s="2"/>
      <c r="E1388" s="2"/>
      <c r="F1388" s="2"/>
      <c r="G1388" s="2"/>
      <c r="H1388" s="2"/>
      <c r="I1388" s="2"/>
      <c r="J1388" s="2"/>
      <c r="K1388" s="2"/>
      <c r="L1388" s="2"/>
    </row>
    <row r="1389" spans="2:12" customFormat="1" x14ac:dyDescent="0.25">
      <c r="B1389" s="2"/>
      <c r="C1389" s="2"/>
      <c r="D1389" s="2"/>
      <c r="E1389" s="2"/>
      <c r="F1389" s="2"/>
      <c r="G1389" s="2"/>
      <c r="H1389" s="2"/>
      <c r="I1389" s="2"/>
      <c r="J1389" s="2"/>
      <c r="K1389" s="2"/>
      <c r="L1389" s="2"/>
    </row>
    <row r="1390" spans="2:12" customFormat="1" x14ac:dyDescent="0.25">
      <c r="B1390" s="2"/>
      <c r="C1390" s="2"/>
      <c r="D1390" s="2"/>
      <c r="E1390" s="2"/>
      <c r="F1390" s="2"/>
      <c r="G1390" s="2"/>
      <c r="H1390" s="2"/>
      <c r="I1390" s="2"/>
      <c r="J1390" s="2"/>
      <c r="K1390" s="2"/>
      <c r="L1390" s="2"/>
    </row>
    <row r="1391" spans="2:12" customFormat="1" x14ac:dyDescent="0.25">
      <c r="B1391" s="2"/>
      <c r="C1391" s="2"/>
      <c r="D1391" s="2"/>
      <c r="E1391" s="2"/>
      <c r="F1391" s="2"/>
      <c r="G1391" s="2"/>
      <c r="H1391" s="2"/>
      <c r="I1391" s="2"/>
      <c r="J1391" s="2"/>
      <c r="K1391" s="2"/>
      <c r="L1391" s="2"/>
    </row>
    <row r="1392" spans="2:12" customFormat="1" x14ac:dyDescent="0.25">
      <c r="B1392" s="2"/>
      <c r="C1392" s="2"/>
      <c r="D1392" s="2"/>
      <c r="E1392" s="2"/>
      <c r="F1392" s="2"/>
      <c r="G1392" s="2"/>
      <c r="H1392" s="2"/>
      <c r="I1392" s="2"/>
      <c r="J1392" s="2"/>
      <c r="K1392" s="2"/>
      <c r="L1392" s="2"/>
    </row>
    <row r="1393" spans="2:12" customFormat="1" x14ac:dyDescent="0.25">
      <c r="B1393" s="2"/>
      <c r="C1393" s="2"/>
      <c r="D1393" s="2"/>
      <c r="E1393" s="2"/>
      <c r="F1393" s="2"/>
      <c r="G1393" s="2"/>
      <c r="H1393" s="2"/>
      <c r="I1393" s="2"/>
      <c r="J1393" s="2"/>
      <c r="K1393" s="2"/>
      <c r="L1393" s="2"/>
    </row>
    <row r="1394" spans="2:12" customFormat="1" x14ac:dyDescent="0.25">
      <c r="B1394" s="2"/>
      <c r="C1394" s="2"/>
      <c r="D1394" s="2"/>
      <c r="E1394" s="2"/>
      <c r="F1394" s="2"/>
      <c r="G1394" s="2"/>
      <c r="H1394" s="2"/>
      <c r="I1394" s="2"/>
      <c r="J1394" s="2"/>
      <c r="K1394" s="2"/>
      <c r="L1394" s="2"/>
    </row>
    <row r="1395" spans="2:12" customFormat="1" x14ac:dyDescent="0.25">
      <c r="B1395" s="2"/>
      <c r="C1395" s="2"/>
      <c r="D1395" s="2"/>
      <c r="E1395" s="2"/>
      <c r="F1395" s="2"/>
      <c r="G1395" s="2"/>
      <c r="H1395" s="2"/>
      <c r="I1395" s="2"/>
      <c r="J1395" s="2"/>
      <c r="K1395" s="2"/>
      <c r="L1395" s="2"/>
    </row>
    <row r="1396" spans="2:12" customFormat="1" x14ac:dyDescent="0.25">
      <c r="B1396" s="2"/>
      <c r="C1396" s="2"/>
      <c r="D1396" s="2"/>
      <c r="E1396" s="2"/>
      <c r="F1396" s="2"/>
      <c r="G1396" s="2"/>
      <c r="H1396" s="2"/>
      <c r="I1396" s="2"/>
      <c r="J1396" s="2"/>
      <c r="K1396" s="2"/>
      <c r="L1396" s="2"/>
    </row>
    <row r="1397" spans="2:12" customFormat="1" x14ac:dyDescent="0.25">
      <c r="B1397" s="2"/>
      <c r="C1397" s="2"/>
      <c r="D1397" s="2"/>
      <c r="E1397" s="2"/>
      <c r="F1397" s="2"/>
      <c r="G1397" s="2"/>
      <c r="H1397" s="2"/>
      <c r="I1397" s="2"/>
      <c r="J1397" s="2"/>
      <c r="K1397" s="2"/>
      <c r="L1397" s="2"/>
    </row>
    <row r="1398" spans="2:12" customFormat="1" x14ac:dyDescent="0.25">
      <c r="B1398" s="2"/>
      <c r="C1398" s="2"/>
      <c r="D1398" s="2"/>
      <c r="E1398" s="2"/>
      <c r="F1398" s="2"/>
      <c r="G1398" s="2"/>
      <c r="H1398" s="2"/>
      <c r="I1398" s="2"/>
      <c r="J1398" s="2"/>
      <c r="K1398" s="2"/>
      <c r="L1398" s="2"/>
    </row>
    <row r="1399" spans="2:12" customFormat="1" x14ac:dyDescent="0.25">
      <c r="B1399" s="2"/>
      <c r="C1399" s="2"/>
      <c r="D1399" s="2"/>
      <c r="E1399" s="2"/>
      <c r="F1399" s="2"/>
      <c r="G1399" s="2"/>
      <c r="H1399" s="2"/>
      <c r="I1399" s="2"/>
      <c r="J1399" s="2"/>
      <c r="K1399" s="2"/>
      <c r="L1399" s="2"/>
    </row>
    <row r="1400" spans="2:12" customFormat="1" x14ac:dyDescent="0.25">
      <c r="B1400" s="2"/>
      <c r="C1400" s="2"/>
      <c r="D1400" s="2"/>
      <c r="E1400" s="2"/>
      <c r="F1400" s="2"/>
      <c r="G1400" s="2"/>
      <c r="H1400" s="2"/>
      <c r="I1400" s="2"/>
      <c r="J1400" s="2"/>
      <c r="K1400" s="2"/>
      <c r="L1400" s="2"/>
    </row>
    <row r="1401" spans="2:12" customFormat="1" x14ac:dyDescent="0.25">
      <c r="B1401" s="2"/>
      <c r="C1401" s="2"/>
      <c r="D1401" s="2"/>
      <c r="E1401" s="2"/>
      <c r="F1401" s="2"/>
      <c r="G1401" s="2"/>
      <c r="H1401" s="2"/>
      <c r="I1401" s="2"/>
      <c r="J1401" s="2"/>
      <c r="K1401" s="2"/>
      <c r="L1401" s="2"/>
    </row>
    <row r="1402" spans="2:12" customFormat="1" x14ac:dyDescent="0.25">
      <c r="B1402" s="2"/>
      <c r="C1402" s="2"/>
      <c r="D1402" s="2"/>
      <c r="E1402" s="2"/>
      <c r="F1402" s="2"/>
      <c r="G1402" s="2"/>
      <c r="H1402" s="2"/>
      <c r="I1402" s="2"/>
      <c r="J1402" s="2"/>
      <c r="K1402" s="2"/>
      <c r="L1402" s="2"/>
    </row>
    <row r="1403" spans="2:12" customFormat="1" x14ac:dyDescent="0.25">
      <c r="B1403" s="2"/>
      <c r="C1403" s="2"/>
      <c r="D1403" s="2"/>
      <c r="E1403" s="2"/>
      <c r="F1403" s="2"/>
      <c r="G1403" s="2"/>
      <c r="H1403" s="2"/>
      <c r="I1403" s="2"/>
      <c r="J1403" s="2"/>
      <c r="K1403" s="2"/>
      <c r="L1403" s="2"/>
    </row>
    <row r="1404" spans="2:12" customFormat="1" x14ac:dyDescent="0.25">
      <c r="B1404" s="2"/>
      <c r="C1404" s="2"/>
      <c r="D1404" s="2"/>
      <c r="E1404" s="2"/>
      <c r="F1404" s="2"/>
      <c r="G1404" s="2"/>
      <c r="H1404" s="2"/>
      <c r="I1404" s="2"/>
      <c r="J1404" s="2"/>
      <c r="K1404" s="2"/>
      <c r="L1404" s="2"/>
    </row>
    <row r="1405" spans="2:12" customFormat="1" x14ac:dyDescent="0.25">
      <c r="B1405" s="2"/>
      <c r="C1405" s="2"/>
      <c r="D1405" s="2"/>
      <c r="E1405" s="2"/>
      <c r="F1405" s="2"/>
      <c r="G1405" s="2"/>
      <c r="H1405" s="2"/>
      <c r="I1405" s="2"/>
      <c r="J1405" s="2"/>
      <c r="K1405" s="2"/>
      <c r="L1405" s="2"/>
    </row>
    <row r="1406" spans="2:12" customFormat="1" x14ac:dyDescent="0.25">
      <c r="B1406" s="2"/>
      <c r="C1406" s="2"/>
      <c r="D1406" s="2"/>
      <c r="E1406" s="2"/>
      <c r="F1406" s="2"/>
      <c r="G1406" s="2"/>
      <c r="H1406" s="2"/>
      <c r="I1406" s="2"/>
      <c r="J1406" s="2"/>
      <c r="K1406" s="2"/>
      <c r="L1406" s="2"/>
    </row>
    <row r="1407" spans="2:12" customFormat="1" x14ac:dyDescent="0.25">
      <c r="B1407" s="2"/>
      <c r="C1407" s="2"/>
      <c r="D1407" s="2"/>
      <c r="E1407" s="2"/>
      <c r="F1407" s="2"/>
      <c r="G1407" s="2"/>
      <c r="H1407" s="2"/>
      <c r="I1407" s="2"/>
      <c r="J1407" s="2"/>
      <c r="K1407" s="2"/>
      <c r="L1407" s="2"/>
    </row>
    <row r="1408" spans="2:12" customFormat="1" x14ac:dyDescent="0.25">
      <c r="B1408" s="2"/>
      <c r="C1408" s="2"/>
      <c r="D1408" s="2"/>
      <c r="E1408" s="2"/>
      <c r="F1408" s="2"/>
      <c r="G1408" s="2"/>
      <c r="H1408" s="2"/>
      <c r="I1408" s="2"/>
      <c r="J1408" s="2"/>
      <c r="K1408" s="2"/>
      <c r="L1408" s="2"/>
    </row>
    <row r="1409" spans="2:12" customFormat="1" x14ac:dyDescent="0.25">
      <c r="B1409" s="2"/>
      <c r="C1409" s="2"/>
      <c r="D1409" s="2"/>
      <c r="E1409" s="2"/>
      <c r="F1409" s="2"/>
      <c r="G1409" s="2"/>
      <c r="H1409" s="2"/>
      <c r="I1409" s="2"/>
      <c r="J1409" s="2"/>
      <c r="K1409" s="2"/>
      <c r="L1409" s="2"/>
    </row>
    <row r="1410" spans="2:12" customFormat="1" x14ac:dyDescent="0.25">
      <c r="B1410" s="2"/>
      <c r="C1410" s="2"/>
      <c r="D1410" s="2"/>
      <c r="E1410" s="2"/>
      <c r="F1410" s="2"/>
      <c r="G1410" s="2"/>
      <c r="H1410" s="2"/>
      <c r="I1410" s="2"/>
      <c r="J1410" s="2"/>
      <c r="K1410" s="2"/>
      <c r="L1410" s="2"/>
    </row>
    <row r="1411" spans="2:12" customFormat="1" x14ac:dyDescent="0.25">
      <c r="B1411" s="2"/>
      <c r="C1411" s="2"/>
      <c r="D1411" s="2"/>
      <c r="E1411" s="2"/>
      <c r="F1411" s="2"/>
      <c r="G1411" s="2"/>
      <c r="H1411" s="2"/>
      <c r="I1411" s="2"/>
      <c r="J1411" s="2"/>
      <c r="K1411" s="2"/>
      <c r="L1411" s="2"/>
    </row>
    <row r="1412" spans="2:12" customFormat="1" x14ac:dyDescent="0.25">
      <c r="B1412" s="2"/>
      <c r="C1412" s="2"/>
      <c r="D1412" s="2"/>
      <c r="E1412" s="2"/>
      <c r="F1412" s="2"/>
      <c r="G1412" s="2"/>
      <c r="H1412" s="2"/>
      <c r="I1412" s="2"/>
      <c r="J1412" s="2"/>
      <c r="K1412" s="2"/>
      <c r="L1412" s="2"/>
    </row>
    <row r="1413" spans="2:12" customFormat="1" x14ac:dyDescent="0.25">
      <c r="B1413" s="2"/>
      <c r="C1413" s="2"/>
      <c r="D1413" s="2"/>
      <c r="E1413" s="2"/>
      <c r="F1413" s="2"/>
      <c r="G1413" s="2"/>
      <c r="H1413" s="2"/>
      <c r="I1413" s="2"/>
      <c r="J1413" s="2"/>
      <c r="K1413" s="2"/>
      <c r="L1413" s="2"/>
    </row>
    <row r="1414" spans="2:12" customFormat="1" x14ac:dyDescent="0.25">
      <c r="B1414" s="2"/>
      <c r="C1414" s="2"/>
      <c r="D1414" s="2"/>
      <c r="E1414" s="2"/>
      <c r="F1414" s="2"/>
      <c r="G1414" s="2"/>
      <c r="H1414" s="2"/>
      <c r="I1414" s="2"/>
      <c r="J1414" s="2"/>
      <c r="K1414" s="2"/>
      <c r="L1414" s="2"/>
    </row>
    <row r="1415" spans="2:12" customFormat="1" x14ac:dyDescent="0.25">
      <c r="B1415" s="2"/>
      <c r="C1415" s="2"/>
      <c r="D1415" s="2"/>
      <c r="E1415" s="2"/>
      <c r="F1415" s="2"/>
      <c r="G1415" s="2"/>
      <c r="H1415" s="2"/>
      <c r="I1415" s="2"/>
      <c r="J1415" s="2"/>
      <c r="K1415" s="2"/>
      <c r="L1415" s="2"/>
    </row>
    <row r="1416" spans="2:12" customFormat="1" x14ac:dyDescent="0.25">
      <c r="B1416" s="2"/>
      <c r="C1416" s="2"/>
      <c r="D1416" s="2"/>
      <c r="E1416" s="2"/>
      <c r="F1416" s="2"/>
      <c r="G1416" s="2"/>
      <c r="H1416" s="2"/>
      <c r="I1416" s="2"/>
      <c r="J1416" s="2"/>
      <c r="K1416" s="2"/>
      <c r="L1416" s="2"/>
    </row>
    <row r="1417" spans="2:12" customFormat="1" x14ac:dyDescent="0.25">
      <c r="B1417" s="2"/>
      <c r="C1417" s="2"/>
      <c r="D1417" s="2"/>
      <c r="E1417" s="2"/>
      <c r="F1417" s="2"/>
      <c r="G1417" s="2"/>
      <c r="H1417" s="2"/>
      <c r="I1417" s="2"/>
      <c r="J1417" s="2"/>
      <c r="K1417" s="2"/>
      <c r="L1417" s="2"/>
    </row>
    <row r="1418" spans="2:12" customFormat="1" x14ac:dyDescent="0.25">
      <c r="B1418" s="2"/>
      <c r="C1418" s="2"/>
      <c r="D1418" s="2"/>
      <c r="E1418" s="2"/>
      <c r="F1418" s="2"/>
      <c r="G1418" s="2"/>
      <c r="H1418" s="2"/>
      <c r="I1418" s="2"/>
      <c r="J1418" s="2"/>
      <c r="K1418" s="2"/>
      <c r="L1418" s="2"/>
    </row>
    <row r="1419" spans="2:12" customFormat="1" x14ac:dyDescent="0.25">
      <c r="B1419" s="2"/>
      <c r="C1419" s="2"/>
      <c r="D1419" s="2"/>
      <c r="E1419" s="2"/>
      <c r="F1419" s="2"/>
      <c r="G1419" s="2"/>
      <c r="H1419" s="2"/>
      <c r="I1419" s="2"/>
      <c r="J1419" s="2"/>
      <c r="K1419" s="2"/>
      <c r="L1419" s="2"/>
    </row>
    <row r="1420" spans="2:12" customFormat="1" x14ac:dyDescent="0.25">
      <c r="B1420" s="2"/>
      <c r="C1420" s="2"/>
      <c r="D1420" s="2"/>
      <c r="E1420" s="2"/>
      <c r="F1420" s="2"/>
      <c r="G1420" s="2"/>
      <c r="H1420" s="2"/>
      <c r="I1420" s="2"/>
      <c r="J1420" s="2"/>
      <c r="K1420" s="2"/>
      <c r="L1420" s="2"/>
    </row>
    <row r="1421" spans="2:12" customFormat="1" x14ac:dyDescent="0.25">
      <c r="B1421" s="2"/>
      <c r="C1421" s="2"/>
      <c r="D1421" s="2"/>
      <c r="E1421" s="2"/>
      <c r="F1421" s="2"/>
      <c r="G1421" s="2"/>
      <c r="H1421" s="2"/>
      <c r="I1421" s="2"/>
      <c r="J1421" s="2"/>
      <c r="K1421" s="2"/>
      <c r="L1421" s="2"/>
    </row>
    <row r="1422" spans="2:12" customFormat="1" x14ac:dyDescent="0.25">
      <c r="B1422" s="2"/>
      <c r="C1422" s="2"/>
      <c r="D1422" s="2"/>
      <c r="E1422" s="2"/>
      <c r="F1422" s="2"/>
      <c r="G1422" s="2"/>
      <c r="H1422" s="2"/>
      <c r="I1422" s="2"/>
      <c r="J1422" s="2"/>
      <c r="K1422" s="2"/>
      <c r="L1422" s="2"/>
    </row>
    <row r="1423" spans="2:12" customFormat="1" x14ac:dyDescent="0.25">
      <c r="B1423" s="2"/>
      <c r="C1423" s="2"/>
      <c r="D1423" s="2"/>
      <c r="E1423" s="2"/>
      <c r="F1423" s="2"/>
      <c r="G1423" s="2"/>
      <c r="H1423" s="2"/>
      <c r="I1423" s="2"/>
      <c r="J1423" s="2"/>
      <c r="K1423" s="2"/>
      <c r="L1423" s="2"/>
    </row>
    <row r="1424" spans="2:12" customFormat="1" x14ac:dyDescent="0.25">
      <c r="B1424" s="2"/>
      <c r="C1424" s="2"/>
      <c r="D1424" s="2"/>
      <c r="E1424" s="2"/>
      <c r="F1424" s="2"/>
      <c r="G1424" s="2"/>
      <c r="H1424" s="2"/>
      <c r="I1424" s="2"/>
      <c r="J1424" s="2"/>
      <c r="K1424" s="2"/>
      <c r="L1424" s="2"/>
    </row>
    <row r="1425" spans="2:12" customFormat="1" x14ac:dyDescent="0.25">
      <c r="B1425" s="2"/>
      <c r="C1425" s="2"/>
      <c r="D1425" s="2"/>
      <c r="E1425" s="2"/>
      <c r="F1425" s="2"/>
      <c r="G1425" s="2"/>
      <c r="H1425" s="2"/>
      <c r="I1425" s="2"/>
      <c r="J1425" s="2"/>
      <c r="K1425" s="2"/>
      <c r="L1425" s="2"/>
    </row>
    <row r="1426" spans="2:12" customFormat="1" x14ac:dyDescent="0.25">
      <c r="B1426" s="2"/>
      <c r="C1426" s="2"/>
      <c r="D1426" s="2"/>
      <c r="E1426" s="2"/>
      <c r="F1426" s="2"/>
      <c r="G1426" s="2"/>
      <c r="H1426" s="2"/>
      <c r="I1426" s="2"/>
      <c r="J1426" s="2"/>
      <c r="K1426" s="2"/>
      <c r="L1426" s="2"/>
    </row>
    <row r="1427" spans="2:12" customFormat="1" x14ac:dyDescent="0.25">
      <c r="B1427" s="2"/>
      <c r="C1427" s="2"/>
      <c r="D1427" s="2"/>
      <c r="E1427" s="2"/>
      <c r="F1427" s="2"/>
      <c r="G1427" s="2"/>
      <c r="H1427" s="2"/>
      <c r="I1427" s="2"/>
      <c r="J1427" s="2"/>
      <c r="K1427" s="2"/>
      <c r="L1427" s="2"/>
    </row>
    <row r="1428" spans="2:12" customFormat="1" x14ac:dyDescent="0.25">
      <c r="B1428" s="2"/>
      <c r="C1428" s="2"/>
      <c r="D1428" s="2"/>
      <c r="E1428" s="2"/>
      <c r="F1428" s="2"/>
      <c r="G1428" s="2"/>
      <c r="H1428" s="2"/>
      <c r="I1428" s="2"/>
      <c r="J1428" s="2"/>
      <c r="K1428" s="2"/>
      <c r="L1428" s="2"/>
    </row>
    <row r="1429" spans="2:12" customFormat="1" x14ac:dyDescent="0.25">
      <c r="B1429" s="2"/>
      <c r="C1429" s="2"/>
      <c r="D1429" s="2"/>
      <c r="E1429" s="2"/>
      <c r="F1429" s="2"/>
      <c r="G1429" s="2"/>
      <c r="H1429" s="2"/>
      <c r="I1429" s="2"/>
      <c r="J1429" s="2"/>
      <c r="K1429" s="2"/>
      <c r="L1429" s="2"/>
    </row>
    <row r="1430" spans="2:12" customFormat="1" x14ac:dyDescent="0.25">
      <c r="B1430" s="2"/>
      <c r="C1430" s="2"/>
      <c r="D1430" s="2"/>
      <c r="E1430" s="2"/>
      <c r="F1430" s="2"/>
      <c r="G1430" s="2"/>
      <c r="H1430" s="2"/>
      <c r="I1430" s="2"/>
      <c r="J1430" s="2"/>
      <c r="K1430" s="2"/>
      <c r="L1430" s="2"/>
    </row>
    <row r="1431" spans="2:12" customFormat="1" x14ac:dyDescent="0.25">
      <c r="B1431" s="2"/>
      <c r="C1431" s="2"/>
      <c r="D1431" s="2"/>
      <c r="E1431" s="2"/>
      <c r="F1431" s="2"/>
      <c r="G1431" s="2"/>
      <c r="H1431" s="2"/>
      <c r="I1431" s="2"/>
      <c r="J1431" s="2"/>
      <c r="K1431" s="2"/>
      <c r="L1431" s="2"/>
    </row>
    <row r="1432" spans="2:12" customFormat="1" x14ac:dyDescent="0.25">
      <c r="B1432" s="2"/>
      <c r="C1432" s="2"/>
      <c r="D1432" s="2"/>
      <c r="E1432" s="2"/>
      <c r="F1432" s="2"/>
      <c r="G1432" s="2"/>
      <c r="H1432" s="2"/>
      <c r="I1432" s="2"/>
      <c r="J1432" s="2"/>
      <c r="K1432" s="2"/>
      <c r="L1432" s="2"/>
    </row>
    <row r="1433" spans="2:12" customFormat="1" x14ac:dyDescent="0.25">
      <c r="B1433" s="2"/>
      <c r="C1433" s="2"/>
      <c r="D1433" s="2"/>
      <c r="E1433" s="2"/>
      <c r="F1433" s="2"/>
      <c r="G1433" s="2"/>
      <c r="H1433" s="2"/>
      <c r="I1433" s="2"/>
      <c r="J1433" s="2"/>
      <c r="K1433" s="2"/>
      <c r="L1433" s="2"/>
    </row>
    <row r="1434" spans="2:12" customFormat="1" x14ac:dyDescent="0.25">
      <c r="B1434" s="2"/>
      <c r="C1434" s="2"/>
      <c r="D1434" s="2"/>
      <c r="E1434" s="2"/>
      <c r="F1434" s="2"/>
      <c r="G1434" s="2"/>
      <c r="H1434" s="2"/>
      <c r="I1434" s="2"/>
      <c r="J1434" s="2"/>
      <c r="K1434" s="2"/>
      <c r="L1434" s="2"/>
    </row>
    <row r="1435" spans="2:12" customFormat="1" x14ac:dyDescent="0.25">
      <c r="B1435" s="2"/>
      <c r="C1435" s="2"/>
      <c r="D1435" s="2"/>
      <c r="E1435" s="2"/>
      <c r="F1435" s="2"/>
      <c r="G1435" s="2"/>
      <c r="H1435" s="2"/>
      <c r="I1435" s="2"/>
      <c r="J1435" s="2"/>
      <c r="K1435" s="2"/>
      <c r="L1435" s="2"/>
    </row>
    <row r="1436" spans="2:12" customFormat="1" x14ac:dyDescent="0.25">
      <c r="B1436" s="2"/>
      <c r="C1436" s="2"/>
      <c r="D1436" s="2"/>
      <c r="E1436" s="2"/>
      <c r="F1436" s="2"/>
      <c r="G1436" s="2"/>
      <c r="H1436" s="2"/>
      <c r="I1436" s="2"/>
      <c r="J1436" s="2"/>
      <c r="K1436" s="2"/>
      <c r="L1436" s="2"/>
    </row>
    <row r="1437" spans="2:12" customFormat="1" x14ac:dyDescent="0.25">
      <c r="B1437" s="2"/>
      <c r="C1437" s="2"/>
      <c r="D1437" s="2"/>
      <c r="E1437" s="2"/>
      <c r="F1437" s="2"/>
      <c r="G1437" s="2"/>
      <c r="H1437" s="2"/>
      <c r="I1437" s="2"/>
      <c r="J1437" s="2"/>
      <c r="K1437" s="2"/>
      <c r="L1437" s="2"/>
    </row>
    <row r="1438" spans="2:12" customFormat="1" x14ac:dyDescent="0.25">
      <c r="B1438" s="2"/>
      <c r="C1438" s="2"/>
      <c r="D1438" s="2"/>
      <c r="E1438" s="2"/>
      <c r="F1438" s="2"/>
      <c r="G1438" s="2"/>
      <c r="H1438" s="2"/>
      <c r="I1438" s="2"/>
      <c r="J1438" s="2"/>
      <c r="K1438" s="2"/>
      <c r="L1438" s="2"/>
    </row>
    <row r="1439" spans="2:12" customFormat="1" x14ac:dyDescent="0.25">
      <c r="B1439" s="2"/>
      <c r="C1439" s="2"/>
      <c r="D1439" s="2"/>
      <c r="E1439" s="2"/>
      <c r="F1439" s="2"/>
      <c r="G1439" s="2"/>
      <c r="H1439" s="2"/>
      <c r="I1439" s="2"/>
      <c r="J1439" s="2"/>
      <c r="K1439" s="2"/>
      <c r="L1439" s="2"/>
    </row>
    <row r="1440" spans="2:12" customFormat="1" x14ac:dyDescent="0.25">
      <c r="B1440" s="2"/>
      <c r="C1440" s="2"/>
      <c r="D1440" s="2"/>
      <c r="E1440" s="2"/>
      <c r="F1440" s="2"/>
      <c r="G1440" s="2"/>
      <c r="H1440" s="2"/>
      <c r="I1440" s="2"/>
      <c r="J1440" s="2"/>
      <c r="K1440" s="2"/>
      <c r="L1440" s="2"/>
    </row>
    <row r="1441" spans="2:12" customFormat="1" x14ac:dyDescent="0.25">
      <c r="B1441" s="2"/>
      <c r="C1441" s="2"/>
      <c r="D1441" s="2"/>
      <c r="E1441" s="2"/>
      <c r="F1441" s="2"/>
      <c r="G1441" s="2"/>
      <c r="H1441" s="2"/>
      <c r="I1441" s="2"/>
      <c r="J1441" s="2"/>
      <c r="K1441" s="2"/>
      <c r="L1441" s="2"/>
    </row>
    <row r="1442" spans="2:12" customFormat="1" x14ac:dyDescent="0.25">
      <c r="B1442" s="2"/>
      <c r="C1442" s="2"/>
      <c r="D1442" s="2"/>
      <c r="E1442" s="2"/>
      <c r="F1442" s="2"/>
      <c r="G1442" s="2"/>
      <c r="H1442" s="2"/>
      <c r="I1442" s="2"/>
      <c r="J1442" s="2"/>
      <c r="K1442" s="2"/>
      <c r="L1442" s="2"/>
    </row>
    <row r="1443" spans="2:12" customFormat="1" x14ac:dyDescent="0.25">
      <c r="B1443" s="2"/>
      <c r="C1443" s="2"/>
      <c r="D1443" s="2"/>
      <c r="E1443" s="2"/>
      <c r="F1443" s="2"/>
      <c r="G1443" s="2"/>
      <c r="H1443" s="2"/>
      <c r="I1443" s="2"/>
      <c r="J1443" s="2"/>
      <c r="K1443" s="2"/>
      <c r="L1443" s="2"/>
    </row>
    <row r="1444" spans="2:12" customFormat="1" x14ac:dyDescent="0.25">
      <c r="B1444" s="2"/>
      <c r="C1444" s="2"/>
      <c r="D1444" s="2"/>
      <c r="E1444" s="2"/>
      <c r="F1444" s="2"/>
      <c r="G1444" s="2"/>
      <c r="H1444" s="2"/>
      <c r="I1444" s="2"/>
      <c r="J1444" s="2"/>
      <c r="K1444" s="2"/>
      <c r="L1444" s="2"/>
    </row>
    <row r="1445" spans="2:12" customFormat="1" x14ac:dyDescent="0.25">
      <c r="B1445" s="2"/>
      <c r="C1445" s="2"/>
      <c r="D1445" s="2"/>
      <c r="E1445" s="2"/>
      <c r="F1445" s="2"/>
      <c r="G1445" s="2"/>
      <c r="H1445" s="2"/>
      <c r="I1445" s="2"/>
      <c r="J1445" s="2"/>
      <c r="K1445" s="2"/>
      <c r="L1445" s="2"/>
    </row>
    <row r="1446" spans="2:12" customFormat="1" x14ac:dyDescent="0.25">
      <c r="B1446" s="2"/>
      <c r="C1446" s="2"/>
      <c r="D1446" s="2"/>
      <c r="E1446" s="2"/>
      <c r="F1446" s="2"/>
      <c r="G1446" s="2"/>
      <c r="H1446" s="2"/>
      <c r="I1446" s="2"/>
      <c r="J1446" s="2"/>
      <c r="K1446" s="2"/>
      <c r="L1446" s="2"/>
    </row>
    <row r="1447" spans="2:12" customFormat="1" x14ac:dyDescent="0.25">
      <c r="B1447" s="2"/>
      <c r="C1447" s="2"/>
      <c r="D1447" s="2"/>
      <c r="E1447" s="2"/>
      <c r="F1447" s="2"/>
      <c r="G1447" s="2"/>
      <c r="H1447" s="2"/>
      <c r="I1447" s="2"/>
      <c r="J1447" s="2"/>
      <c r="K1447" s="2"/>
      <c r="L1447" s="2"/>
    </row>
    <row r="1448" spans="2:12" customFormat="1" x14ac:dyDescent="0.25">
      <c r="B1448" s="2"/>
      <c r="C1448" s="2"/>
      <c r="D1448" s="2"/>
      <c r="E1448" s="2"/>
      <c r="F1448" s="2"/>
      <c r="G1448" s="2"/>
      <c r="H1448" s="2"/>
      <c r="I1448" s="2"/>
      <c r="J1448" s="2"/>
      <c r="K1448" s="2"/>
      <c r="L1448" s="2"/>
    </row>
    <row r="1449" spans="2:12" customFormat="1" x14ac:dyDescent="0.25">
      <c r="B1449" s="2"/>
      <c r="C1449" s="2"/>
      <c r="D1449" s="2"/>
      <c r="E1449" s="2"/>
      <c r="F1449" s="2"/>
      <c r="G1449" s="2"/>
      <c r="H1449" s="2"/>
      <c r="I1449" s="2"/>
      <c r="J1449" s="2"/>
      <c r="K1449" s="2"/>
      <c r="L1449" s="2"/>
    </row>
    <row r="1450" spans="2:12" customFormat="1" x14ac:dyDescent="0.25">
      <c r="B1450" s="2"/>
      <c r="C1450" s="2"/>
      <c r="D1450" s="2"/>
      <c r="E1450" s="2"/>
      <c r="F1450" s="2"/>
      <c r="G1450" s="2"/>
      <c r="H1450" s="2"/>
      <c r="I1450" s="2"/>
      <c r="J1450" s="2"/>
      <c r="K1450" s="2"/>
      <c r="L1450" s="2"/>
    </row>
    <row r="1451" spans="2:12" customFormat="1" x14ac:dyDescent="0.25">
      <c r="B1451" s="2"/>
      <c r="C1451" s="2"/>
      <c r="D1451" s="2"/>
      <c r="E1451" s="2"/>
      <c r="F1451" s="2"/>
      <c r="G1451" s="2"/>
      <c r="H1451" s="2"/>
      <c r="I1451" s="2"/>
      <c r="J1451" s="2"/>
      <c r="K1451" s="2"/>
      <c r="L1451" s="2"/>
    </row>
    <row r="1452" spans="2:12" customFormat="1" x14ac:dyDescent="0.25">
      <c r="B1452" s="2"/>
      <c r="C1452" s="2"/>
      <c r="D1452" s="2"/>
      <c r="E1452" s="2"/>
      <c r="F1452" s="2"/>
      <c r="G1452" s="2"/>
      <c r="H1452" s="2"/>
      <c r="I1452" s="2"/>
      <c r="J1452" s="2"/>
      <c r="K1452" s="2"/>
      <c r="L1452" s="2"/>
    </row>
    <row r="1453" spans="2:12" customFormat="1" x14ac:dyDescent="0.25">
      <c r="B1453" s="2"/>
      <c r="C1453" s="2"/>
      <c r="D1453" s="2"/>
      <c r="E1453" s="2"/>
      <c r="F1453" s="2"/>
      <c r="G1453" s="2"/>
      <c r="H1453" s="2"/>
      <c r="I1453" s="2"/>
      <c r="J1453" s="2"/>
      <c r="K1453" s="2"/>
      <c r="L1453" s="2"/>
    </row>
    <row r="1454" spans="2:12" customFormat="1" x14ac:dyDescent="0.25">
      <c r="B1454" s="2"/>
      <c r="C1454" s="2"/>
      <c r="D1454" s="2"/>
      <c r="E1454" s="2"/>
      <c r="F1454" s="2"/>
      <c r="G1454" s="2"/>
      <c r="H1454" s="2"/>
      <c r="I1454" s="2"/>
      <c r="J1454" s="2"/>
      <c r="K1454" s="2"/>
      <c r="L1454" s="2"/>
    </row>
    <row r="1455" spans="2:12" customFormat="1" x14ac:dyDescent="0.25">
      <c r="B1455" s="2"/>
      <c r="C1455" s="2"/>
      <c r="D1455" s="2"/>
      <c r="E1455" s="2"/>
      <c r="F1455" s="2"/>
      <c r="G1455" s="2"/>
      <c r="H1455" s="2"/>
      <c r="I1455" s="2"/>
      <c r="J1455" s="2"/>
      <c r="K1455" s="2"/>
      <c r="L1455" s="2"/>
    </row>
    <row r="1456" spans="2:12" customFormat="1" x14ac:dyDescent="0.25">
      <c r="B1456" s="2"/>
      <c r="C1456" s="2"/>
      <c r="D1456" s="2"/>
      <c r="E1456" s="2"/>
      <c r="F1456" s="2"/>
      <c r="G1456" s="2"/>
      <c r="H1456" s="2"/>
      <c r="I1456" s="2"/>
      <c r="J1456" s="2"/>
      <c r="K1456" s="2"/>
      <c r="L1456" s="2"/>
    </row>
    <row r="1457" spans="2:12" customFormat="1" x14ac:dyDescent="0.25">
      <c r="B1457" s="2"/>
      <c r="C1457" s="2"/>
      <c r="D1457" s="2"/>
      <c r="E1457" s="2"/>
      <c r="F1457" s="2"/>
      <c r="G1457" s="2"/>
      <c r="H1457" s="2"/>
      <c r="I1457" s="2"/>
      <c r="J1457" s="2"/>
      <c r="K1457" s="2"/>
      <c r="L1457" s="2"/>
    </row>
    <row r="1458" spans="2:12" customFormat="1" x14ac:dyDescent="0.25">
      <c r="B1458" s="2"/>
      <c r="C1458" s="2"/>
      <c r="D1458" s="2"/>
      <c r="E1458" s="2"/>
      <c r="F1458" s="2"/>
      <c r="G1458" s="2"/>
      <c r="H1458" s="2"/>
      <c r="I1458" s="2"/>
      <c r="J1458" s="2"/>
      <c r="K1458" s="2"/>
      <c r="L1458" s="2"/>
    </row>
    <row r="1459" spans="2:12" customFormat="1" x14ac:dyDescent="0.25">
      <c r="B1459" s="2"/>
      <c r="C1459" s="2"/>
      <c r="D1459" s="2"/>
      <c r="E1459" s="2"/>
      <c r="F1459" s="2"/>
      <c r="G1459" s="2"/>
      <c r="H1459" s="2"/>
      <c r="I1459" s="2"/>
      <c r="J1459" s="2"/>
      <c r="K1459" s="2"/>
      <c r="L1459" s="2"/>
    </row>
    <row r="1460" spans="2:12" customFormat="1" x14ac:dyDescent="0.25">
      <c r="B1460" s="2"/>
      <c r="C1460" s="2"/>
      <c r="D1460" s="2"/>
      <c r="E1460" s="2"/>
      <c r="F1460" s="2"/>
      <c r="G1460" s="2"/>
      <c r="H1460" s="2"/>
      <c r="I1460" s="2"/>
      <c r="J1460" s="2"/>
      <c r="K1460" s="2"/>
      <c r="L1460" s="2"/>
    </row>
    <row r="1461" spans="2:12" customFormat="1" x14ac:dyDescent="0.25">
      <c r="B1461" s="2"/>
      <c r="C1461" s="2"/>
      <c r="D1461" s="2"/>
      <c r="E1461" s="2"/>
      <c r="F1461" s="2"/>
      <c r="G1461" s="2"/>
      <c r="H1461" s="2"/>
      <c r="I1461" s="2"/>
      <c r="J1461" s="2"/>
      <c r="K1461" s="2"/>
      <c r="L1461" s="2"/>
    </row>
    <row r="1462" spans="2:12" customFormat="1" x14ac:dyDescent="0.25">
      <c r="B1462" s="2"/>
      <c r="C1462" s="2"/>
      <c r="D1462" s="2"/>
      <c r="E1462" s="2"/>
      <c r="F1462" s="2"/>
      <c r="G1462" s="2"/>
      <c r="H1462" s="2"/>
      <c r="I1462" s="2"/>
      <c r="J1462" s="2"/>
      <c r="K1462" s="2"/>
      <c r="L1462" s="2"/>
    </row>
    <row r="1463" spans="2:12" customFormat="1" x14ac:dyDescent="0.25">
      <c r="B1463" s="2"/>
      <c r="C1463" s="2"/>
      <c r="D1463" s="2"/>
      <c r="E1463" s="2"/>
      <c r="F1463" s="2"/>
      <c r="G1463" s="2"/>
      <c r="H1463" s="2"/>
      <c r="I1463" s="2"/>
      <c r="J1463" s="2"/>
      <c r="K1463" s="2"/>
      <c r="L1463" s="2"/>
    </row>
    <row r="1464" spans="2:12" customFormat="1" x14ac:dyDescent="0.25">
      <c r="B1464" s="2"/>
      <c r="C1464" s="2"/>
      <c r="D1464" s="2"/>
      <c r="E1464" s="2"/>
      <c r="F1464" s="2"/>
      <c r="G1464" s="2"/>
      <c r="H1464" s="2"/>
      <c r="I1464" s="2"/>
      <c r="J1464" s="2"/>
      <c r="K1464" s="2"/>
      <c r="L1464" s="2"/>
    </row>
    <row r="1465" spans="2:12" customFormat="1" x14ac:dyDescent="0.25">
      <c r="B1465" s="2"/>
      <c r="C1465" s="2"/>
      <c r="D1465" s="2"/>
      <c r="E1465" s="2"/>
      <c r="F1465" s="2"/>
      <c r="G1465" s="2"/>
      <c r="H1465" s="2"/>
      <c r="I1465" s="2"/>
      <c r="J1465" s="2"/>
      <c r="K1465" s="2"/>
      <c r="L1465" s="2"/>
    </row>
    <row r="1466" spans="2:12" customFormat="1" x14ac:dyDescent="0.25">
      <c r="B1466" s="2"/>
      <c r="C1466" s="2"/>
      <c r="D1466" s="2"/>
      <c r="E1466" s="2"/>
      <c r="F1466" s="2"/>
      <c r="G1466" s="2"/>
      <c r="H1466" s="2"/>
      <c r="I1466" s="2"/>
      <c r="J1466" s="2"/>
      <c r="K1466" s="2"/>
      <c r="L1466" s="2"/>
    </row>
    <row r="1467" spans="2:12" customFormat="1" x14ac:dyDescent="0.25">
      <c r="B1467" s="2"/>
      <c r="C1467" s="2"/>
      <c r="D1467" s="2"/>
      <c r="E1467" s="2"/>
      <c r="F1467" s="2"/>
      <c r="G1467" s="2"/>
      <c r="H1467" s="2"/>
      <c r="I1467" s="2"/>
      <c r="J1467" s="2"/>
      <c r="K1467" s="2"/>
      <c r="L1467" s="2"/>
    </row>
    <row r="1468" spans="2:12" customFormat="1" x14ac:dyDescent="0.25">
      <c r="B1468" s="2"/>
      <c r="C1468" s="2"/>
      <c r="D1468" s="2"/>
      <c r="E1468" s="2"/>
      <c r="F1468" s="2"/>
      <c r="G1468" s="2"/>
      <c r="H1468" s="2"/>
      <c r="I1468" s="2"/>
      <c r="J1468" s="2"/>
      <c r="K1468" s="2"/>
      <c r="L1468" s="2"/>
    </row>
    <row r="1469" spans="2:12" customFormat="1" x14ac:dyDescent="0.25">
      <c r="B1469" s="2"/>
      <c r="C1469" s="2"/>
      <c r="D1469" s="2"/>
      <c r="E1469" s="2"/>
      <c r="F1469" s="2"/>
      <c r="G1469" s="2"/>
      <c r="H1469" s="2"/>
      <c r="I1469" s="2"/>
      <c r="J1469" s="2"/>
      <c r="K1469" s="2"/>
      <c r="L1469" s="2"/>
    </row>
    <row r="1470" spans="2:12" customFormat="1" x14ac:dyDescent="0.25">
      <c r="B1470" s="2"/>
      <c r="C1470" s="2"/>
      <c r="D1470" s="2"/>
      <c r="E1470" s="2"/>
      <c r="F1470" s="2"/>
      <c r="G1470" s="2"/>
      <c r="H1470" s="2"/>
      <c r="I1470" s="2"/>
      <c r="J1470" s="2"/>
      <c r="K1470" s="2"/>
      <c r="L1470" s="2"/>
    </row>
    <row r="1471" spans="2:12" customFormat="1" x14ac:dyDescent="0.25">
      <c r="B1471" s="2"/>
      <c r="C1471" s="2"/>
      <c r="D1471" s="2"/>
      <c r="E1471" s="2"/>
      <c r="F1471" s="2"/>
      <c r="G1471" s="2"/>
      <c r="H1471" s="2"/>
      <c r="I1471" s="2"/>
      <c r="J1471" s="2"/>
      <c r="K1471" s="2"/>
      <c r="L1471" s="2"/>
    </row>
    <row r="1472" spans="2:12" customFormat="1" x14ac:dyDescent="0.25">
      <c r="B1472" s="2"/>
      <c r="C1472" s="2"/>
      <c r="D1472" s="2"/>
      <c r="E1472" s="2"/>
      <c r="F1472" s="2"/>
      <c r="G1472" s="2"/>
      <c r="H1472" s="2"/>
      <c r="I1472" s="2"/>
      <c r="J1472" s="2"/>
      <c r="K1472" s="2"/>
      <c r="L1472" s="2"/>
    </row>
    <row r="1473" spans="2:12" customFormat="1" x14ac:dyDescent="0.25">
      <c r="B1473" s="2"/>
      <c r="C1473" s="2"/>
      <c r="D1473" s="2"/>
      <c r="E1473" s="2"/>
      <c r="F1473" s="2"/>
      <c r="G1473" s="2"/>
      <c r="H1473" s="2"/>
      <c r="I1473" s="2"/>
      <c r="J1473" s="2"/>
      <c r="K1473" s="2"/>
      <c r="L1473" s="2"/>
    </row>
    <row r="1474" spans="2:12" customFormat="1" x14ac:dyDescent="0.25">
      <c r="B1474" s="2"/>
      <c r="C1474" s="2"/>
      <c r="D1474" s="2"/>
      <c r="E1474" s="2"/>
      <c r="F1474" s="2"/>
      <c r="G1474" s="2"/>
      <c r="H1474" s="2"/>
      <c r="I1474" s="2"/>
      <c r="J1474" s="2"/>
      <c r="K1474" s="2"/>
      <c r="L1474" s="2"/>
    </row>
    <row r="1475" spans="2:12" customFormat="1" x14ac:dyDescent="0.25">
      <c r="B1475" s="2"/>
      <c r="C1475" s="2"/>
      <c r="D1475" s="2"/>
      <c r="E1475" s="2"/>
      <c r="F1475" s="2"/>
      <c r="G1475" s="2"/>
      <c r="H1475" s="2"/>
      <c r="I1475" s="2"/>
      <c r="J1475" s="2"/>
      <c r="K1475" s="2"/>
      <c r="L1475" s="2"/>
    </row>
    <row r="1476" spans="2:12" customFormat="1" x14ac:dyDescent="0.25">
      <c r="B1476" s="2"/>
      <c r="C1476" s="2"/>
      <c r="D1476" s="2"/>
      <c r="E1476" s="2"/>
      <c r="F1476" s="2"/>
      <c r="G1476" s="2"/>
      <c r="H1476" s="2"/>
      <c r="I1476" s="2"/>
      <c r="J1476" s="2"/>
      <c r="K1476" s="2"/>
      <c r="L1476" s="2"/>
    </row>
    <row r="1477" spans="2:12" customFormat="1" x14ac:dyDescent="0.25">
      <c r="B1477" s="2"/>
      <c r="C1477" s="2"/>
      <c r="D1477" s="2"/>
      <c r="E1477" s="2"/>
      <c r="F1477" s="2"/>
      <c r="G1477" s="2"/>
      <c r="H1477" s="2"/>
      <c r="I1477" s="2"/>
      <c r="J1477" s="2"/>
      <c r="K1477" s="2"/>
      <c r="L1477" s="2"/>
    </row>
    <row r="1478" spans="2:12" customFormat="1" x14ac:dyDescent="0.25">
      <c r="B1478" s="2"/>
      <c r="C1478" s="2"/>
      <c r="D1478" s="2"/>
      <c r="E1478" s="2"/>
      <c r="F1478" s="2"/>
      <c r="G1478" s="2"/>
      <c r="H1478" s="2"/>
      <c r="I1478" s="2"/>
      <c r="J1478" s="2"/>
      <c r="K1478" s="2"/>
      <c r="L1478" s="2"/>
    </row>
    <row r="1479" spans="2:12" customFormat="1" x14ac:dyDescent="0.25">
      <c r="B1479" s="2"/>
      <c r="C1479" s="2"/>
      <c r="D1479" s="2"/>
      <c r="E1479" s="2"/>
      <c r="F1479" s="2"/>
      <c r="G1479" s="2"/>
      <c r="H1479" s="2"/>
      <c r="I1479" s="2"/>
      <c r="J1479" s="2"/>
      <c r="K1479" s="2"/>
      <c r="L1479" s="2"/>
    </row>
    <row r="1480" spans="2:12" customFormat="1" x14ac:dyDescent="0.25">
      <c r="B1480" s="2"/>
      <c r="C1480" s="2"/>
      <c r="D1480" s="2"/>
      <c r="E1480" s="2"/>
      <c r="F1480" s="2"/>
      <c r="G1480" s="2"/>
      <c r="H1480" s="2"/>
      <c r="I1480" s="2"/>
      <c r="J1480" s="2"/>
      <c r="K1480" s="2"/>
      <c r="L1480" s="2"/>
    </row>
    <row r="1481" spans="2:12" customFormat="1" x14ac:dyDescent="0.25">
      <c r="B1481" s="2"/>
      <c r="C1481" s="2"/>
      <c r="D1481" s="2"/>
      <c r="E1481" s="2"/>
      <c r="F1481" s="2"/>
      <c r="G1481" s="2"/>
      <c r="H1481" s="2"/>
      <c r="I1481" s="2"/>
      <c r="J1481" s="2"/>
      <c r="K1481" s="2"/>
      <c r="L1481" s="2"/>
    </row>
    <row r="1482" spans="2:12" customFormat="1" x14ac:dyDescent="0.25">
      <c r="B1482" s="2"/>
      <c r="C1482" s="2"/>
      <c r="D1482" s="2"/>
      <c r="E1482" s="2"/>
      <c r="F1482" s="2"/>
      <c r="G1482" s="2"/>
      <c r="H1482" s="2"/>
      <c r="I1482" s="2"/>
      <c r="J1482" s="2"/>
      <c r="K1482" s="2"/>
      <c r="L1482" s="2"/>
    </row>
    <row r="1483" spans="2:12" customFormat="1" x14ac:dyDescent="0.25">
      <c r="B1483" s="2"/>
      <c r="C1483" s="2"/>
      <c r="D1483" s="2"/>
      <c r="E1483" s="2"/>
      <c r="F1483" s="2"/>
      <c r="G1483" s="2"/>
      <c r="H1483" s="2"/>
      <c r="I1483" s="2"/>
      <c r="J1483" s="2"/>
      <c r="K1483" s="2"/>
      <c r="L1483" s="2"/>
    </row>
    <row r="1484" spans="2:12" customFormat="1" x14ac:dyDescent="0.25">
      <c r="B1484" s="2"/>
      <c r="C1484" s="2"/>
      <c r="D1484" s="2"/>
      <c r="E1484" s="2"/>
      <c r="F1484" s="2"/>
      <c r="G1484" s="2"/>
      <c r="H1484" s="2"/>
      <c r="I1484" s="2"/>
      <c r="J1484" s="2"/>
      <c r="K1484" s="2"/>
      <c r="L1484" s="2"/>
    </row>
    <row r="1485" spans="2:12" customFormat="1" x14ac:dyDescent="0.25">
      <c r="B1485" s="2"/>
      <c r="C1485" s="2"/>
      <c r="D1485" s="2"/>
      <c r="E1485" s="2"/>
      <c r="F1485" s="2"/>
      <c r="G1485" s="2"/>
      <c r="H1485" s="2"/>
      <c r="I1485" s="2"/>
      <c r="J1485" s="2"/>
      <c r="K1485" s="2"/>
      <c r="L1485" s="2"/>
    </row>
    <row r="1486" spans="2:12" customFormat="1" x14ac:dyDescent="0.25">
      <c r="B1486" s="2"/>
      <c r="C1486" s="2"/>
      <c r="D1486" s="2"/>
      <c r="E1486" s="2"/>
      <c r="F1486" s="2"/>
      <c r="G1486" s="2"/>
      <c r="H1486" s="2"/>
      <c r="I1486" s="2"/>
      <c r="J1486" s="2"/>
      <c r="K1486" s="2"/>
      <c r="L1486" s="2"/>
    </row>
    <row r="1487" spans="2:12" customFormat="1" x14ac:dyDescent="0.25">
      <c r="B1487" s="2"/>
      <c r="C1487" s="2"/>
      <c r="D1487" s="2"/>
      <c r="E1487" s="2"/>
      <c r="F1487" s="2"/>
      <c r="G1487" s="2"/>
      <c r="H1487" s="2"/>
      <c r="I1487" s="2"/>
      <c r="J1487" s="2"/>
      <c r="K1487" s="2"/>
      <c r="L1487" s="2"/>
    </row>
    <row r="1488" spans="2:12" customFormat="1" x14ac:dyDescent="0.25">
      <c r="B1488" s="2"/>
      <c r="C1488" s="2"/>
      <c r="D1488" s="2"/>
      <c r="E1488" s="2"/>
      <c r="F1488" s="2"/>
      <c r="G1488" s="2"/>
      <c r="H1488" s="2"/>
      <c r="I1488" s="2"/>
      <c r="J1488" s="2"/>
      <c r="K1488" s="2"/>
      <c r="L1488" s="2"/>
    </row>
    <row r="1489" spans="2:12" customFormat="1" x14ac:dyDescent="0.25">
      <c r="B1489" s="2"/>
      <c r="C1489" s="2"/>
      <c r="D1489" s="2"/>
      <c r="E1489" s="2"/>
      <c r="F1489" s="2"/>
      <c r="G1489" s="2"/>
      <c r="H1489" s="2"/>
      <c r="I1489" s="2"/>
      <c r="J1489" s="2"/>
      <c r="K1489" s="2"/>
      <c r="L1489" s="2"/>
    </row>
    <row r="1490" spans="2:12" customFormat="1" x14ac:dyDescent="0.25">
      <c r="B1490" s="2"/>
      <c r="C1490" s="2"/>
      <c r="D1490" s="2"/>
      <c r="E1490" s="2"/>
      <c r="F1490" s="2"/>
      <c r="G1490" s="2"/>
      <c r="H1490" s="2"/>
      <c r="I1490" s="2"/>
      <c r="J1490" s="2"/>
      <c r="K1490" s="2"/>
      <c r="L1490" s="2"/>
    </row>
    <row r="1491" spans="2:12" customFormat="1" x14ac:dyDescent="0.25">
      <c r="B1491" s="2"/>
      <c r="C1491" s="2"/>
      <c r="D1491" s="2"/>
      <c r="E1491" s="2"/>
      <c r="F1491" s="2"/>
      <c r="G1491" s="2"/>
      <c r="H1491" s="2"/>
      <c r="I1491" s="2"/>
      <c r="J1491" s="2"/>
      <c r="K1491" s="2"/>
      <c r="L1491" s="2"/>
    </row>
    <row r="1492" spans="2:12" customFormat="1" x14ac:dyDescent="0.25">
      <c r="B1492" s="2"/>
      <c r="C1492" s="2"/>
      <c r="D1492" s="2"/>
      <c r="E1492" s="2"/>
      <c r="F1492" s="2"/>
      <c r="G1492" s="2"/>
      <c r="H1492" s="2"/>
      <c r="I1492" s="2"/>
      <c r="J1492" s="2"/>
      <c r="K1492" s="2"/>
      <c r="L1492" s="2"/>
    </row>
    <row r="1493" spans="2:12" customFormat="1" x14ac:dyDescent="0.25">
      <c r="B1493" s="2"/>
      <c r="C1493" s="2"/>
      <c r="D1493" s="2"/>
      <c r="E1493" s="2"/>
      <c r="F1493" s="2"/>
      <c r="G1493" s="2"/>
      <c r="H1493" s="2"/>
      <c r="I1493" s="2"/>
      <c r="J1493" s="2"/>
      <c r="K1493" s="2"/>
      <c r="L1493" s="2"/>
    </row>
    <row r="1494" spans="2:12" customFormat="1" x14ac:dyDescent="0.25">
      <c r="B1494" s="2"/>
      <c r="C1494" s="2"/>
      <c r="D1494" s="2"/>
      <c r="E1494" s="2"/>
      <c r="F1494" s="2"/>
      <c r="G1494" s="2"/>
      <c r="H1494" s="2"/>
      <c r="I1494" s="2"/>
      <c r="J1494" s="2"/>
      <c r="K1494" s="2"/>
      <c r="L1494" s="2"/>
    </row>
    <row r="1495" spans="2:12" customFormat="1" x14ac:dyDescent="0.25">
      <c r="B1495" s="2"/>
      <c r="C1495" s="2"/>
      <c r="D1495" s="2"/>
      <c r="E1495" s="2"/>
      <c r="F1495" s="2"/>
      <c r="G1495" s="2"/>
      <c r="H1495" s="2"/>
      <c r="I1495" s="2"/>
      <c r="J1495" s="2"/>
      <c r="K1495" s="2"/>
      <c r="L1495" s="2"/>
    </row>
    <row r="1496" spans="2:12" customFormat="1" x14ac:dyDescent="0.25">
      <c r="B1496" s="2"/>
      <c r="C1496" s="2"/>
      <c r="D1496" s="2"/>
      <c r="E1496" s="2"/>
      <c r="F1496" s="2"/>
      <c r="G1496" s="2"/>
      <c r="H1496" s="2"/>
      <c r="I1496" s="2"/>
      <c r="J1496" s="2"/>
      <c r="K1496" s="2"/>
      <c r="L1496" s="2"/>
    </row>
    <row r="1497" spans="2:12" customFormat="1" x14ac:dyDescent="0.25">
      <c r="B1497" s="2"/>
      <c r="C1497" s="2"/>
      <c r="D1497" s="2"/>
      <c r="E1497" s="2"/>
      <c r="F1497" s="2"/>
      <c r="G1497" s="2"/>
      <c r="H1497" s="2"/>
      <c r="I1497" s="2"/>
      <c r="J1497" s="2"/>
      <c r="K1497" s="2"/>
      <c r="L1497" s="2"/>
    </row>
    <row r="1498" spans="2:12" customFormat="1" x14ac:dyDescent="0.25">
      <c r="B1498" s="2"/>
      <c r="C1498" s="2"/>
      <c r="D1498" s="2"/>
      <c r="E1498" s="2"/>
      <c r="F1498" s="2"/>
      <c r="G1498" s="2"/>
      <c r="H1498" s="2"/>
      <c r="I1498" s="2"/>
      <c r="J1498" s="2"/>
      <c r="K1498" s="2"/>
      <c r="L1498" s="2"/>
    </row>
    <row r="1499" spans="2:12" customFormat="1" x14ac:dyDescent="0.25">
      <c r="B1499" s="2"/>
      <c r="C1499" s="2"/>
      <c r="D1499" s="2"/>
      <c r="E1499" s="2"/>
      <c r="F1499" s="2"/>
      <c r="G1499" s="2"/>
      <c r="H1499" s="2"/>
      <c r="I1499" s="2"/>
      <c r="J1499" s="2"/>
      <c r="K1499" s="2"/>
      <c r="L1499" s="2"/>
    </row>
    <row r="1500" spans="2:12" customFormat="1" x14ac:dyDescent="0.25">
      <c r="B1500" s="2"/>
      <c r="C1500" s="2"/>
      <c r="D1500" s="2"/>
      <c r="E1500" s="2"/>
      <c r="F1500" s="2"/>
      <c r="G1500" s="2"/>
      <c r="H1500" s="2"/>
      <c r="I1500" s="2"/>
      <c r="J1500" s="2"/>
      <c r="K1500" s="2"/>
      <c r="L1500" s="2"/>
    </row>
    <row r="1501" spans="2:12" customFormat="1" x14ac:dyDescent="0.25">
      <c r="B1501" s="2"/>
      <c r="C1501" s="2"/>
      <c r="D1501" s="2"/>
      <c r="E1501" s="2"/>
      <c r="F1501" s="2"/>
      <c r="G1501" s="2"/>
      <c r="H1501" s="2"/>
      <c r="I1501" s="2"/>
      <c r="J1501" s="2"/>
      <c r="K1501" s="2"/>
      <c r="L1501" s="2"/>
    </row>
    <row r="1502" spans="2:12" customFormat="1" x14ac:dyDescent="0.25">
      <c r="B1502" s="2"/>
      <c r="C1502" s="2"/>
      <c r="D1502" s="2"/>
      <c r="E1502" s="2"/>
      <c r="F1502" s="2"/>
      <c r="G1502" s="2"/>
      <c r="H1502" s="2"/>
      <c r="I1502" s="2"/>
      <c r="J1502" s="2"/>
      <c r="K1502" s="2"/>
      <c r="L1502" s="2"/>
    </row>
    <row r="1503" spans="2:12" customFormat="1" x14ac:dyDescent="0.25">
      <c r="B1503" s="2"/>
      <c r="C1503" s="2"/>
      <c r="D1503" s="2"/>
      <c r="E1503" s="2"/>
      <c r="F1503" s="2"/>
      <c r="G1503" s="2"/>
      <c r="H1503" s="2"/>
      <c r="I1503" s="2"/>
      <c r="J1503" s="2"/>
      <c r="K1503" s="2"/>
      <c r="L1503" s="2"/>
    </row>
    <row r="1504" spans="2:12" customFormat="1" x14ac:dyDescent="0.25">
      <c r="B1504" s="2"/>
      <c r="C1504" s="2"/>
      <c r="D1504" s="2"/>
      <c r="E1504" s="2"/>
      <c r="F1504" s="2"/>
      <c r="G1504" s="2"/>
      <c r="H1504" s="2"/>
      <c r="I1504" s="2"/>
      <c r="J1504" s="2"/>
      <c r="K1504" s="2"/>
      <c r="L1504" s="2"/>
    </row>
    <row r="1505" spans="2:12" customFormat="1" x14ac:dyDescent="0.25">
      <c r="B1505" s="2"/>
      <c r="C1505" s="2"/>
      <c r="D1505" s="2"/>
      <c r="E1505" s="2"/>
      <c r="F1505" s="2"/>
      <c r="G1505" s="2"/>
      <c r="H1505" s="2"/>
      <c r="I1505" s="2"/>
      <c r="J1505" s="2"/>
      <c r="K1505" s="2"/>
      <c r="L1505" s="2"/>
    </row>
    <row r="1506" spans="2:12" customFormat="1" x14ac:dyDescent="0.25">
      <c r="B1506" s="2"/>
      <c r="C1506" s="2"/>
      <c r="D1506" s="2"/>
      <c r="E1506" s="2"/>
      <c r="F1506" s="2"/>
      <c r="G1506" s="2"/>
      <c r="H1506" s="2"/>
      <c r="I1506" s="2"/>
      <c r="J1506" s="2"/>
      <c r="K1506" s="2"/>
      <c r="L1506" s="2"/>
    </row>
    <row r="1507" spans="2:12" customFormat="1" x14ac:dyDescent="0.25">
      <c r="B1507" s="2"/>
      <c r="C1507" s="2"/>
      <c r="D1507" s="2"/>
      <c r="E1507" s="2"/>
      <c r="F1507" s="2"/>
      <c r="G1507" s="2"/>
      <c r="H1507" s="2"/>
      <c r="I1507" s="2"/>
      <c r="J1507" s="2"/>
      <c r="K1507" s="2"/>
      <c r="L1507" s="2"/>
    </row>
    <row r="1508" spans="2:12" customFormat="1" x14ac:dyDescent="0.25">
      <c r="B1508" s="2"/>
      <c r="C1508" s="2"/>
      <c r="D1508" s="2"/>
      <c r="E1508" s="2"/>
      <c r="F1508" s="2"/>
      <c r="G1508" s="2"/>
      <c r="H1508" s="2"/>
      <c r="I1508" s="2"/>
      <c r="J1508" s="2"/>
      <c r="K1508" s="2"/>
      <c r="L1508" s="2"/>
    </row>
    <row r="1509" spans="2:12" customFormat="1" x14ac:dyDescent="0.25">
      <c r="B1509" s="2"/>
      <c r="C1509" s="2"/>
      <c r="D1509" s="2"/>
      <c r="E1509" s="2"/>
      <c r="F1509" s="2"/>
      <c r="G1509" s="2"/>
      <c r="H1509" s="2"/>
      <c r="I1509" s="2"/>
      <c r="J1509" s="2"/>
      <c r="K1509" s="2"/>
      <c r="L1509" s="2"/>
    </row>
    <row r="1510" spans="2:12" customFormat="1" x14ac:dyDescent="0.25">
      <c r="B1510" s="2"/>
      <c r="C1510" s="2"/>
      <c r="D1510" s="2"/>
      <c r="E1510" s="2"/>
      <c r="F1510" s="2"/>
      <c r="G1510" s="2"/>
      <c r="H1510" s="2"/>
      <c r="I1510" s="2"/>
      <c r="J1510" s="2"/>
      <c r="K1510" s="2"/>
      <c r="L1510" s="2"/>
    </row>
    <row r="1511" spans="2:12" customFormat="1" x14ac:dyDescent="0.25">
      <c r="B1511" s="2"/>
      <c r="C1511" s="2"/>
      <c r="D1511" s="2"/>
      <c r="E1511" s="2"/>
      <c r="F1511" s="2"/>
      <c r="G1511" s="2"/>
      <c r="H1511" s="2"/>
      <c r="I1511" s="2"/>
      <c r="J1511" s="2"/>
      <c r="K1511" s="2"/>
      <c r="L1511" s="2"/>
    </row>
    <row r="1512" spans="2:12" customFormat="1" x14ac:dyDescent="0.25">
      <c r="B1512" s="2"/>
      <c r="C1512" s="2"/>
      <c r="D1512" s="2"/>
      <c r="E1512" s="2"/>
      <c r="F1512" s="2"/>
      <c r="K1512" s="240"/>
    </row>
    <row r="1513" spans="2:12" customFormat="1" x14ac:dyDescent="0.25">
      <c r="B1513" s="2"/>
      <c r="C1513" s="2"/>
      <c r="D1513" s="2"/>
      <c r="E1513" s="2"/>
      <c r="F1513" s="2"/>
      <c r="K1513" s="240"/>
    </row>
    <row r="1514" spans="2:12" customFormat="1" x14ac:dyDescent="0.25">
      <c r="B1514" s="2"/>
      <c r="C1514" s="2"/>
      <c r="D1514" s="2"/>
      <c r="E1514" s="2"/>
      <c r="F1514" s="2"/>
      <c r="K1514" s="240"/>
    </row>
    <row r="1515" spans="2:12" customFormat="1" x14ac:dyDescent="0.25">
      <c r="B1515" s="2"/>
      <c r="C1515" s="2"/>
      <c r="D1515" s="2"/>
      <c r="E1515" s="2"/>
      <c r="F1515" s="2"/>
      <c r="K1515" s="240"/>
    </row>
  </sheetData>
  <mergeCells count="24">
    <mergeCell ref="R16:S16"/>
    <mergeCell ref="U17:V17"/>
    <mergeCell ref="R49:S49"/>
    <mergeCell ref="V49:W49"/>
    <mergeCell ref="C6:G6"/>
    <mergeCell ref="C7:G7"/>
    <mergeCell ref="C8:G8"/>
    <mergeCell ref="C9:G9"/>
    <mergeCell ref="C10:G10"/>
    <mergeCell ref="E16:J16"/>
    <mergeCell ref="C11:G11"/>
    <mergeCell ref="C12:G12"/>
    <mergeCell ref="C13:G13"/>
    <mergeCell ref="C14:G14"/>
    <mergeCell ref="B128:E128"/>
    <mergeCell ref="B48:D49"/>
    <mergeCell ref="B91:D92"/>
    <mergeCell ref="B17:B18"/>
    <mergeCell ref="B50:B51"/>
    <mergeCell ref="E73:G73"/>
    <mergeCell ref="B74:B75"/>
    <mergeCell ref="E49:J49"/>
    <mergeCell ref="E48:Q48"/>
    <mergeCell ref="K49:Q49"/>
  </mergeCells>
  <conditionalFormatting sqref="L68:P68">
    <cfRule type="cellIs" dxfId="39" priority="39" operator="equal">
      <formula>"Yes"</formula>
    </cfRule>
    <cfRule type="cellIs" dxfId="38" priority="40" operator="equal">
      <formula>"No"</formula>
    </cfRule>
  </conditionalFormatting>
  <conditionalFormatting sqref="Q68">
    <cfRule type="cellIs" dxfId="37" priority="27" operator="equal">
      <formula>"Yes"</formula>
    </cfRule>
    <cfRule type="cellIs" dxfId="36" priority="28" operator="equal">
      <formula>"No"</formula>
    </cfRule>
  </conditionalFormatting>
  <conditionalFormatting sqref="R21:S21 R19:S19">
    <cfRule type="cellIs" dxfId="35" priority="26" operator="equal">
      <formula>TRUE</formula>
    </cfRule>
  </conditionalFormatting>
  <conditionalFormatting sqref="R19:S19">
    <cfRule type="cellIs" dxfId="34" priority="25" operator="equal">
      <formula>TRUE</formula>
    </cfRule>
  </conditionalFormatting>
  <conditionalFormatting sqref="R22:S26">
    <cfRule type="cellIs" dxfId="33" priority="24" operator="equal">
      <formula>TRUE</formula>
    </cfRule>
  </conditionalFormatting>
  <conditionalFormatting sqref="R22:S26">
    <cfRule type="cellIs" dxfId="32" priority="23" operator="equal">
      <formula>TRUE</formula>
    </cfRule>
  </conditionalFormatting>
  <conditionalFormatting sqref="R19:S26">
    <cfRule type="cellIs" dxfId="31" priority="22" operator="equal">
      <formula>TRUE</formula>
    </cfRule>
  </conditionalFormatting>
  <conditionalFormatting sqref="R22:S26">
    <cfRule type="cellIs" dxfId="30" priority="21" operator="equal">
      <formula>TRUE</formula>
    </cfRule>
  </conditionalFormatting>
  <conditionalFormatting sqref="R22:S26">
    <cfRule type="cellIs" dxfId="29" priority="20" operator="equal">
      <formula>TRUE</formula>
    </cfRule>
  </conditionalFormatting>
  <conditionalFormatting sqref="R34:S35">
    <cfRule type="cellIs" dxfId="28" priority="19" operator="equal">
      <formula>TRUE</formula>
    </cfRule>
  </conditionalFormatting>
  <conditionalFormatting sqref="R34:S35">
    <cfRule type="cellIs" dxfId="27" priority="18" operator="equal">
      <formula>TRUE</formula>
    </cfRule>
  </conditionalFormatting>
  <conditionalFormatting sqref="R34:S35">
    <cfRule type="cellIs" dxfId="26" priority="17" operator="equal">
      <formula>TRUE</formula>
    </cfRule>
  </conditionalFormatting>
  <conditionalFormatting sqref="R34:S35">
    <cfRule type="cellIs" dxfId="25" priority="16" operator="equal">
      <formula>TRUE</formula>
    </cfRule>
  </conditionalFormatting>
  <conditionalFormatting sqref="R34:S35">
    <cfRule type="cellIs" dxfId="24" priority="15" operator="equal">
      <formula>TRUE</formula>
    </cfRule>
  </conditionalFormatting>
  <conditionalFormatting sqref="R28:S28">
    <cfRule type="cellIs" dxfId="23" priority="14" operator="equal">
      <formula>TRUE</formula>
    </cfRule>
  </conditionalFormatting>
  <conditionalFormatting sqref="R28:S28">
    <cfRule type="cellIs" dxfId="22" priority="13" operator="equal">
      <formula>TRUE</formula>
    </cfRule>
  </conditionalFormatting>
  <conditionalFormatting sqref="R28:S28">
    <cfRule type="cellIs" dxfId="21" priority="12" operator="equal">
      <formula>TRUE</formula>
    </cfRule>
  </conditionalFormatting>
  <conditionalFormatting sqref="R28:S28">
    <cfRule type="cellIs" dxfId="20" priority="11" operator="equal">
      <formula>TRUE</formula>
    </cfRule>
  </conditionalFormatting>
  <conditionalFormatting sqref="R28:S28">
    <cfRule type="cellIs" dxfId="19" priority="10" operator="equal">
      <formula>TRUE</formula>
    </cfRule>
  </conditionalFormatting>
  <conditionalFormatting sqref="R27:S27">
    <cfRule type="cellIs" dxfId="18" priority="9" operator="equal">
      <formula>TRUE</formula>
    </cfRule>
  </conditionalFormatting>
  <conditionalFormatting sqref="R31:S33">
    <cfRule type="cellIs" dxfId="17" priority="8" operator="equal">
      <formula>TRUE</formula>
    </cfRule>
  </conditionalFormatting>
  <conditionalFormatting sqref="R36:S36">
    <cfRule type="cellIs" dxfId="16" priority="7" operator="equal">
      <formula>TRUE</formula>
    </cfRule>
  </conditionalFormatting>
  <conditionalFormatting sqref="R29:S30">
    <cfRule type="cellIs" dxfId="15" priority="6" operator="equal">
      <formula>TRUE</formula>
    </cfRule>
  </conditionalFormatting>
  <conditionalFormatting sqref="R53:S61">
    <cfRule type="cellIs" dxfId="14" priority="5" operator="equal">
      <formula>TRUE</formula>
    </cfRule>
  </conditionalFormatting>
  <conditionalFormatting sqref="R62:S65">
    <cfRule type="cellIs" dxfId="13" priority="4" operator="equal">
      <formula>TRUE</formula>
    </cfRule>
  </conditionalFormatting>
  <conditionalFormatting sqref="R52:S52">
    <cfRule type="cellIs" dxfId="12" priority="3" operator="equal">
      <formula>TRUE</formula>
    </cfRule>
  </conditionalFormatting>
  <conditionalFormatting sqref="K68">
    <cfRule type="cellIs" dxfId="11" priority="1" operator="equal">
      <formula>"Yes"</formula>
    </cfRule>
    <cfRule type="cellIs" dxfId="10" priority="2" operator="equal">
      <formula>"No"</formula>
    </cfRule>
  </conditionalFormatting>
  <pageMargins left="0.70866141732283472" right="0.70866141732283472" top="0.74803149606299213" bottom="0.74803149606299213" header="0.31496062992125984" footer="0.31496062992125984"/>
  <pageSetup paperSize="8" scale="5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66"/>
  <sheetViews>
    <sheetView workbookViewId="0">
      <selection activeCell="B62" sqref="B62"/>
    </sheetView>
  </sheetViews>
  <sheetFormatPr defaultColWidth="9.140625" defaultRowHeight="15" x14ac:dyDescent="0.25"/>
  <cols>
    <col min="1" max="1" width="9.140625" style="2"/>
    <col min="2" max="2" width="31.85546875" style="2" customWidth="1"/>
    <col min="3" max="16384" width="9.140625" style="2"/>
  </cols>
  <sheetData>
    <row r="3" spans="2:8" ht="18" x14ac:dyDescent="0.25">
      <c r="B3" s="38" t="s">
        <v>0</v>
      </c>
      <c r="C3" s="39"/>
      <c r="D3" s="39"/>
      <c r="E3" s="39"/>
      <c r="F3" s="39"/>
      <c r="G3" s="39"/>
    </row>
    <row r="4" spans="2:8" ht="18" x14ac:dyDescent="0.25">
      <c r="B4" s="38" t="s">
        <v>151</v>
      </c>
      <c r="C4" s="39"/>
      <c r="D4" s="39"/>
      <c r="E4" s="39"/>
      <c r="F4" s="39"/>
      <c r="G4" s="39"/>
    </row>
    <row r="5" spans="2:8" ht="18" x14ac:dyDescent="0.25">
      <c r="B5" s="38" t="str">
        <f>'USPC Submission &amp; Historic Cost'!B4</f>
        <v>T-4 Auction for Capacity Year 2026/27</v>
      </c>
      <c r="C5" s="39"/>
      <c r="D5" s="39"/>
      <c r="E5" s="39"/>
      <c r="F5" s="39"/>
      <c r="G5" s="39"/>
    </row>
    <row r="7" spans="2:8" x14ac:dyDescent="0.25">
      <c r="B7" s="48" t="str">
        <f>'USPC Application Principles'!B9</f>
        <v xml:space="preserve">Participant Name: </v>
      </c>
      <c r="C7" s="60"/>
      <c r="D7" s="60"/>
      <c r="E7" s="60"/>
      <c r="F7" s="60"/>
      <c r="G7" s="61"/>
    </row>
    <row r="8" spans="2:8" x14ac:dyDescent="0.25">
      <c r="B8" s="48" t="str">
        <f>'USPC Application Principles'!B10</f>
        <v>Capacity Market Unit Reference:</v>
      </c>
      <c r="C8" s="60"/>
      <c r="D8" s="60"/>
      <c r="E8" s="60"/>
      <c r="F8" s="60"/>
      <c r="G8" s="61"/>
    </row>
    <row r="9" spans="2:8" x14ac:dyDescent="0.25">
      <c r="B9" s="48" t="str">
        <f>'USPC Application Principles'!B11</f>
        <v>Contact Name:</v>
      </c>
      <c r="C9" s="60"/>
      <c r="D9" s="60"/>
      <c r="E9" s="60"/>
      <c r="F9" s="60"/>
      <c r="G9" s="61"/>
      <c r="H9" s="3"/>
    </row>
    <row r="10" spans="2:8" x14ac:dyDescent="0.25">
      <c r="B10" s="48" t="str">
        <f>'USPC Application Principles'!B12</f>
        <v>Contact Direct Number:</v>
      </c>
      <c r="C10" s="60"/>
      <c r="D10" s="60"/>
      <c r="E10" s="60"/>
      <c r="F10" s="60"/>
      <c r="G10" s="61"/>
    </row>
    <row r="11" spans="2:8" x14ac:dyDescent="0.25">
      <c r="B11" s="48" t="str">
        <f>'USPC Application Principles'!B13</f>
        <v>Contact Email Address:</v>
      </c>
      <c r="C11" s="60"/>
      <c r="D11" s="60"/>
      <c r="E11" s="60"/>
      <c r="F11" s="60"/>
      <c r="G11" s="61"/>
    </row>
    <row r="12" spans="2:8" x14ac:dyDescent="0.25">
      <c r="B12" s="48" t="str">
        <f>'USPC Application Principles'!B14</f>
        <v>Confirm Financial Year End:</v>
      </c>
      <c r="C12" s="60"/>
      <c r="D12" s="60"/>
      <c r="E12" s="60"/>
      <c r="F12" s="60"/>
      <c r="G12" s="61"/>
    </row>
    <row r="13" spans="2:8" x14ac:dyDescent="0.25">
      <c r="B13" s="48" t="str">
        <f>'USPC Application Principles'!B15</f>
        <v>Currency Zone:</v>
      </c>
      <c r="C13" s="60"/>
      <c r="D13" s="60"/>
      <c r="E13" s="60"/>
      <c r="F13" s="60"/>
      <c r="G13" s="61"/>
    </row>
    <row r="14" spans="2:8" x14ac:dyDescent="0.25">
      <c r="B14" s="48" t="str">
        <f>'USPC Application Principles'!B16</f>
        <v>Confirm Technology Class:</v>
      </c>
      <c r="C14" s="60"/>
      <c r="D14" s="60"/>
      <c r="E14" s="60"/>
      <c r="F14" s="60"/>
      <c r="G14" s="61"/>
    </row>
    <row r="15" spans="2:8" x14ac:dyDescent="0.25">
      <c r="B15" s="48" t="str">
        <f>'USPC Application Principles'!B17</f>
        <v>Confirm Initial Capacity:</v>
      </c>
      <c r="C15" s="60"/>
      <c r="D15" s="60"/>
      <c r="E15" s="60"/>
      <c r="F15" s="60"/>
      <c r="G15" s="61"/>
    </row>
    <row r="16" spans="2:8" ht="15.75" thickBot="1" x14ac:dyDescent="0.3"/>
    <row r="17" spans="2:10" x14ac:dyDescent="0.25">
      <c r="B17" s="130" t="s">
        <v>123</v>
      </c>
      <c r="C17" s="131"/>
      <c r="D17" s="131"/>
      <c r="E17" s="131"/>
      <c r="F17" s="131"/>
      <c r="G17" s="131"/>
      <c r="H17" s="131"/>
      <c r="I17" s="131"/>
      <c r="J17" s="132"/>
    </row>
    <row r="18" spans="2:10" ht="78.75" customHeight="1" x14ac:dyDescent="0.25">
      <c r="B18" s="268" t="s">
        <v>197</v>
      </c>
      <c r="C18" s="269"/>
      <c r="D18" s="269"/>
      <c r="E18" s="269"/>
      <c r="F18" s="269"/>
      <c r="G18" s="269"/>
      <c r="H18" s="269"/>
      <c r="I18" s="269"/>
      <c r="J18" s="270"/>
    </row>
    <row r="19" spans="2:10" x14ac:dyDescent="0.25">
      <c r="B19" s="271" t="s">
        <v>125</v>
      </c>
      <c r="C19" s="272"/>
      <c r="D19" s="272"/>
      <c r="E19" s="272"/>
      <c r="F19" s="272"/>
      <c r="G19" s="272"/>
      <c r="H19" s="272"/>
      <c r="I19" s="272"/>
      <c r="J19" s="273"/>
    </row>
    <row r="20" spans="2:10" ht="36" customHeight="1" x14ac:dyDescent="0.25">
      <c r="B20" s="268" t="s">
        <v>198</v>
      </c>
      <c r="C20" s="274"/>
      <c r="D20" s="274"/>
      <c r="E20" s="274"/>
      <c r="F20" s="274"/>
      <c r="G20" s="274"/>
      <c r="H20" s="274"/>
      <c r="I20" s="274"/>
      <c r="J20" s="275"/>
    </row>
    <row r="21" spans="2:10" ht="13.5" customHeight="1" x14ac:dyDescent="0.25">
      <c r="B21" s="133"/>
      <c r="C21" s="134"/>
      <c r="D21" s="134"/>
      <c r="E21" s="134"/>
      <c r="F21" s="134"/>
      <c r="G21" s="134"/>
      <c r="H21" s="134"/>
      <c r="I21" s="134"/>
      <c r="J21" s="135"/>
    </row>
    <row r="22" spans="2:10" x14ac:dyDescent="0.25">
      <c r="B22" s="136" t="s">
        <v>127</v>
      </c>
      <c r="C22" s="134"/>
      <c r="D22" s="134"/>
      <c r="E22" s="134"/>
      <c r="F22" s="134"/>
      <c r="G22" s="134"/>
      <c r="H22" s="134"/>
      <c r="I22" s="134"/>
      <c r="J22" s="135"/>
    </row>
    <row r="23" spans="2:10" ht="33.75" customHeight="1" x14ac:dyDescent="0.25">
      <c r="B23" s="276" t="s">
        <v>199</v>
      </c>
      <c r="C23" s="269"/>
      <c r="D23" s="269"/>
      <c r="E23" s="269"/>
      <c r="F23" s="269"/>
      <c r="G23" s="269"/>
      <c r="H23" s="269"/>
      <c r="I23" s="269"/>
      <c r="J23" s="270"/>
    </row>
    <row r="24" spans="2:10" x14ac:dyDescent="0.25">
      <c r="B24" s="133"/>
      <c r="C24" s="134"/>
      <c r="D24" s="134"/>
      <c r="E24" s="134"/>
      <c r="F24" s="134"/>
      <c r="G24" s="134"/>
      <c r="H24" s="134"/>
      <c r="I24" s="134"/>
      <c r="J24" s="135"/>
    </row>
    <row r="25" spans="2:10" x14ac:dyDescent="0.25">
      <c r="B25" s="136" t="s">
        <v>200</v>
      </c>
      <c r="C25" s="134"/>
      <c r="D25" s="134"/>
      <c r="E25" s="134"/>
      <c r="F25" s="134"/>
      <c r="G25" s="134"/>
      <c r="H25" s="134"/>
      <c r="I25" s="134"/>
      <c r="J25" s="135"/>
    </row>
    <row r="26" spans="2:10" ht="93.75" customHeight="1" thickBot="1" x14ac:dyDescent="0.3">
      <c r="B26" s="277" t="s">
        <v>256</v>
      </c>
      <c r="C26" s="278"/>
      <c r="D26" s="278"/>
      <c r="E26" s="278"/>
      <c r="F26" s="278"/>
      <c r="G26" s="278"/>
      <c r="H26" s="278"/>
      <c r="I26" s="278"/>
      <c r="J26" s="279"/>
    </row>
    <row r="27" spans="2:10" x14ac:dyDescent="0.25">
      <c r="B27" s="127"/>
      <c r="C27" s="127"/>
      <c r="D27" s="127"/>
      <c r="E27" s="127"/>
      <c r="F27" s="127"/>
      <c r="G27" s="127"/>
      <c r="H27" s="127"/>
      <c r="I27" s="127"/>
      <c r="J27" s="127"/>
    </row>
    <row r="28" spans="2:10" x14ac:dyDescent="0.25">
      <c r="B28" s="62" t="s">
        <v>175</v>
      </c>
      <c r="C28" s="127"/>
      <c r="D28" s="127"/>
      <c r="E28" s="127"/>
      <c r="F28" s="127"/>
      <c r="G28" s="127"/>
      <c r="H28" s="127"/>
      <c r="I28" s="127"/>
      <c r="J28" s="127"/>
    </row>
    <row r="29" spans="2:10" x14ac:dyDescent="0.25">
      <c r="B29" s="127"/>
      <c r="C29" s="127"/>
      <c r="D29" s="127"/>
      <c r="E29" s="127"/>
      <c r="F29" s="127"/>
      <c r="G29" s="127"/>
      <c r="H29" s="127"/>
      <c r="I29" s="127"/>
      <c r="J29" s="127"/>
    </row>
    <row r="30" spans="2:10" x14ac:dyDescent="0.25">
      <c r="B30" s="127"/>
      <c r="C30" s="127"/>
      <c r="D30" s="127"/>
      <c r="E30" s="127"/>
      <c r="F30" s="127"/>
      <c r="G30" s="127"/>
      <c r="H30" s="127"/>
      <c r="I30" s="127"/>
      <c r="J30" s="127"/>
    </row>
    <row r="31" spans="2:10" x14ac:dyDescent="0.25">
      <c r="B31" s="62" t="s">
        <v>94</v>
      </c>
    </row>
    <row r="32" spans="2:10" ht="74.25" customHeight="1" x14ac:dyDescent="0.25">
      <c r="B32" s="280" t="s">
        <v>302</v>
      </c>
      <c r="C32" s="281"/>
      <c r="D32" s="281"/>
      <c r="E32" s="281"/>
      <c r="F32" s="281"/>
      <c r="G32" s="281"/>
      <c r="H32" s="281"/>
      <c r="I32" s="281"/>
      <c r="J32" s="281"/>
    </row>
    <row r="33" spans="2:10" x14ac:dyDescent="0.25">
      <c r="B33" s="62"/>
    </row>
    <row r="34" spans="2:10" x14ac:dyDescent="0.25">
      <c r="B34" s="62" t="s">
        <v>95</v>
      </c>
    </row>
    <row r="35" spans="2:10" ht="43.5" customHeight="1" x14ac:dyDescent="0.25">
      <c r="B35" s="280" t="s">
        <v>303</v>
      </c>
      <c r="C35" s="281"/>
      <c r="D35" s="281"/>
      <c r="E35" s="281"/>
      <c r="F35" s="281"/>
      <c r="G35" s="281"/>
      <c r="H35" s="281"/>
      <c r="I35" s="281"/>
      <c r="J35" s="281"/>
    </row>
    <row r="36" spans="2:10" x14ac:dyDescent="0.25">
      <c r="B36" s="62"/>
    </row>
    <row r="37" spans="2:10" x14ac:dyDescent="0.25">
      <c r="B37" s="62" t="s">
        <v>96</v>
      </c>
    </row>
    <row r="38" spans="2:10" ht="46.5" customHeight="1" x14ac:dyDescent="0.25">
      <c r="B38" s="280" t="s">
        <v>304</v>
      </c>
      <c r="C38" s="281"/>
      <c r="D38" s="281"/>
      <c r="E38" s="281"/>
      <c r="F38" s="281"/>
      <c r="G38" s="281"/>
      <c r="H38" s="281"/>
      <c r="I38" s="281"/>
      <c r="J38" s="281"/>
    </row>
    <row r="39" spans="2:10" x14ac:dyDescent="0.25">
      <c r="B39" s="62"/>
    </row>
    <row r="40" spans="2:10" x14ac:dyDescent="0.25">
      <c r="B40" s="62" t="s">
        <v>97</v>
      </c>
    </row>
    <row r="41" spans="2:10" ht="76.5" customHeight="1" x14ac:dyDescent="0.25">
      <c r="B41" s="280" t="s">
        <v>305</v>
      </c>
      <c r="C41" s="281"/>
      <c r="D41" s="281"/>
      <c r="E41" s="281"/>
      <c r="F41" s="281"/>
      <c r="G41" s="281"/>
      <c r="H41" s="281"/>
      <c r="I41" s="281"/>
      <c r="J41" s="281"/>
    </row>
    <row r="42" spans="2:10" x14ac:dyDescent="0.25">
      <c r="B42" s="62"/>
    </row>
    <row r="43" spans="2:10" x14ac:dyDescent="0.25">
      <c r="B43" s="62" t="s">
        <v>98</v>
      </c>
    </row>
    <row r="44" spans="2:10" x14ac:dyDescent="0.25">
      <c r="B44" s="129" t="s">
        <v>201</v>
      </c>
    </row>
    <row r="45" spans="2:10" x14ac:dyDescent="0.25">
      <c r="B45" s="62"/>
    </row>
    <row r="46" spans="2:10" x14ac:dyDescent="0.25">
      <c r="B46" s="62" t="s">
        <v>99</v>
      </c>
    </row>
    <row r="47" spans="2:10" ht="28.5" customHeight="1" x14ac:dyDescent="0.25">
      <c r="B47" s="282" t="s">
        <v>202</v>
      </c>
      <c r="C47" s="281"/>
      <c r="D47" s="281"/>
      <c r="E47" s="281"/>
      <c r="F47" s="281"/>
      <c r="G47" s="281"/>
      <c r="H47" s="281"/>
      <c r="I47" s="281"/>
      <c r="J47" s="281"/>
    </row>
    <row r="48" spans="2:10" x14ac:dyDescent="0.25">
      <c r="B48" s="62"/>
    </row>
    <row r="49" spans="2:10" x14ac:dyDescent="0.25">
      <c r="B49" s="62" t="s">
        <v>100</v>
      </c>
    </row>
    <row r="50" spans="2:10" ht="42" customHeight="1" x14ac:dyDescent="0.25">
      <c r="B50" s="280" t="s">
        <v>204</v>
      </c>
      <c r="C50" s="281"/>
      <c r="D50" s="281"/>
      <c r="E50" s="281"/>
      <c r="F50" s="281"/>
      <c r="G50" s="281"/>
      <c r="H50" s="281"/>
      <c r="I50" s="281"/>
      <c r="J50" s="281"/>
    </row>
    <row r="51" spans="2:10" x14ac:dyDescent="0.25">
      <c r="B51" s="62"/>
    </row>
    <row r="52" spans="2:10" x14ac:dyDescent="0.25">
      <c r="B52" s="62" t="s">
        <v>101</v>
      </c>
    </row>
    <row r="53" spans="2:10" x14ac:dyDescent="0.25">
      <c r="B53" s="129" t="s">
        <v>201</v>
      </c>
    </row>
    <row r="54" spans="2:10" x14ac:dyDescent="0.25">
      <c r="B54" s="62"/>
    </row>
    <row r="55" spans="2:10" x14ac:dyDescent="0.25">
      <c r="B55" s="62" t="s">
        <v>129</v>
      </c>
    </row>
    <row r="56" spans="2:10" x14ac:dyDescent="0.25">
      <c r="B56" s="129" t="s">
        <v>215</v>
      </c>
    </row>
    <row r="57" spans="2:10" x14ac:dyDescent="0.25">
      <c r="B57" s="62"/>
    </row>
    <row r="58" spans="2:10" x14ac:dyDescent="0.25">
      <c r="B58" s="62" t="s">
        <v>131</v>
      </c>
    </row>
    <row r="59" spans="2:10" x14ac:dyDescent="0.25">
      <c r="B59" s="129"/>
    </row>
    <row r="60" spans="2:10" x14ac:dyDescent="0.25">
      <c r="B60" s="62" t="s">
        <v>132</v>
      </c>
    </row>
    <row r="62" spans="2:10" x14ac:dyDescent="0.25">
      <c r="B62" s="62" t="s">
        <v>133</v>
      </c>
    </row>
    <row r="63" spans="2:10" x14ac:dyDescent="0.25">
      <c r="B63" s="62"/>
    </row>
    <row r="64" spans="2:10" x14ac:dyDescent="0.25">
      <c r="B64" s="62"/>
    </row>
    <row r="65" spans="2:2" x14ac:dyDescent="0.25">
      <c r="B65" s="129"/>
    </row>
    <row r="66" spans="2:2" x14ac:dyDescent="0.25">
      <c r="B66" s="62"/>
    </row>
  </sheetData>
  <mergeCells count="11">
    <mergeCell ref="B50:J50"/>
    <mergeCell ref="B32:J32"/>
    <mergeCell ref="B35:J35"/>
    <mergeCell ref="B38:J38"/>
    <mergeCell ref="B41:J41"/>
    <mergeCell ref="B47:J47"/>
    <mergeCell ref="B18:J18"/>
    <mergeCell ref="B19:J19"/>
    <mergeCell ref="B20:J20"/>
    <mergeCell ref="B23:J23"/>
    <mergeCell ref="B26:J26"/>
  </mergeCells>
  <pageMargins left="0.7" right="0.7" top="0.75" bottom="0.75" header="0.3" footer="0.3"/>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92"/>
  <sheetViews>
    <sheetView workbookViewId="0">
      <selection activeCell="B82" sqref="B82"/>
    </sheetView>
  </sheetViews>
  <sheetFormatPr defaultColWidth="9.140625" defaultRowHeight="15" x14ac:dyDescent="0.25"/>
  <cols>
    <col min="1" max="1" width="9.140625" style="2"/>
    <col min="2" max="2" width="31.85546875" style="2" customWidth="1"/>
    <col min="3" max="16384" width="9.140625" style="2"/>
  </cols>
  <sheetData>
    <row r="3" spans="2:8" ht="18" x14ac:dyDescent="0.25">
      <c r="B3" s="38" t="s">
        <v>0</v>
      </c>
      <c r="C3" s="39"/>
      <c r="D3" s="39"/>
      <c r="E3" s="39"/>
      <c r="F3" s="39"/>
      <c r="G3" s="39"/>
    </row>
    <row r="4" spans="2:8" ht="18" x14ac:dyDescent="0.25">
      <c r="B4" s="38" t="s">
        <v>151</v>
      </c>
      <c r="C4" s="39"/>
      <c r="D4" s="39"/>
      <c r="E4" s="39"/>
      <c r="F4" s="39"/>
      <c r="G4" s="39"/>
    </row>
    <row r="5" spans="2:8" ht="18" x14ac:dyDescent="0.25">
      <c r="B5" s="38" t="str">
        <f>'USPC Submission &amp; Historic Cost'!B4</f>
        <v>T-4 Auction for Capacity Year 2026/27</v>
      </c>
      <c r="C5" s="39"/>
      <c r="D5" s="39"/>
      <c r="E5" s="39"/>
      <c r="F5" s="39"/>
      <c r="G5" s="39"/>
    </row>
    <row r="7" spans="2:8" x14ac:dyDescent="0.25">
      <c r="B7" s="48" t="str">
        <f>'USPC Application Principles'!B9</f>
        <v xml:space="preserve">Participant Name: </v>
      </c>
      <c r="C7" s="60"/>
      <c r="D7" s="60"/>
      <c r="E7" s="60"/>
      <c r="F7" s="60"/>
      <c r="G7" s="61"/>
    </row>
    <row r="8" spans="2:8" x14ac:dyDescent="0.25">
      <c r="B8" s="48" t="str">
        <f>'USPC Application Principles'!B10</f>
        <v>Capacity Market Unit Reference:</v>
      </c>
      <c r="C8" s="60"/>
      <c r="D8" s="60"/>
      <c r="E8" s="60"/>
      <c r="F8" s="60"/>
      <c r="G8" s="61"/>
    </row>
    <row r="9" spans="2:8" x14ac:dyDescent="0.25">
      <c r="B9" s="48" t="str">
        <f>'USPC Application Principles'!B11</f>
        <v>Contact Name:</v>
      </c>
      <c r="C9" s="60"/>
      <c r="D9" s="60"/>
      <c r="E9" s="60"/>
      <c r="F9" s="60"/>
      <c r="G9" s="61"/>
      <c r="H9" s="3"/>
    </row>
    <row r="10" spans="2:8" x14ac:dyDescent="0.25">
      <c r="B10" s="48" t="str">
        <f>'USPC Application Principles'!B12</f>
        <v>Contact Direct Number:</v>
      </c>
      <c r="C10" s="60"/>
      <c r="D10" s="60"/>
      <c r="E10" s="60"/>
      <c r="F10" s="60"/>
      <c r="G10" s="61"/>
    </row>
    <row r="11" spans="2:8" x14ac:dyDescent="0.25">
      <c r="B11" s="48" t="str">
        <f>'USPC Application Principles'!B13</f>
        <v>Contact Email Address:</v>
      </c>
      <c r="C11" s="60"/>
      <c r="D11" s="60"/>
      <c r="E11" s="60"/>
      <c r="F11" s="60"/>
      <c r="G11" s="61"/>
    </row>
    <row r="12" spans="2:8" x14ac:dyDescent="0.25">
      <c r="B12" s="48" t="str">
        <f>'USPC Application Principles'!B14</f>
        <v>Confirm Financial Year End:</v>
      </c>
      <c r="C12" s="60"/>
      <c r="D12" s="60"/>
      <c r="E12" s="60"/>
      <c r="F12" s="60"/>
      <c r="G12" s="61"/>
    </row>
    <row r="13" spans="2:8" x14ac:dyDescent="0.25">
      <c r="B13" s="48" t="str">
        <f>'USPC Application Principles'!B15</f>
        <v>Currency Zone:</v>
      </c>
      <c r="C13" s="60"/>
      <c r="D13" s="60"/>
      <c r="E13" s="60"/>
      <c r="F13" s="60"/>
      <c r="G13" s="61"/>
    </row>
    <row r="14" spans="2:8" x14ac:dyDescent="0.25">
      <c r="B14" s="48" t="str">
        <f>'USPC Application Principles'!B16</f>
        <v>Confirm Technology Class:</v>
      </c>
      <c r="C14" s="60"/>
      <c r="D14" s="60"/>
      <c r="E14" s="60"/>
      <c r="F14" s="60"/>
      <c r="G14" s="61"/>
    </row>
    <row r="15" spans="2:8" x14ac:dyDescent="0.25">
      <c r="B15" s="48" t="str">
        <f>'USPC Application Principles'!B17</f>
        <v>Confirm Initial Capacity:</v>
      </c>
      <c r="C15" s="60"/>
      <c r="D15" s="60"/>
      <c r="E15" s="60"/>
      <c r="F15" s="60"/>
      <c r="G15" s="61"/>
    </row>
    <row r="17" spans="2:10" x14ac:dyDescent="0.25">
      <c r="B17" s="62" t="s">
        <v>90</v>
      </c>
    </row>
    <row r="18" spans="2:10" ht="32.450000000000003" customHeight="1" x14ac:dyDescent="0.25">
      <c r="B18" s="280" t="s">
        <v>205</v>
      </c>
      <c r="C18" s="281"/>
      <c r="D18" s="281"/>
      <c r="E18" s="281"/>
      <c r="F18" s="281"/>
      <c r="G18" s="281"/>
      <c r="H18" s="281"/>
      <c r="I18" s="281"/>
      <c r="J18" s="281"/>
    </row>
    <row r="19" spans="2:10" x14ac:dyDescent="0.25">
      <c r="B19" s="62"/>
    </row>
    <row r="20" spans="2:10" x14ac:dyDescent="0.25">
      <c r="B20" s="62" t="s">
        <v>134</v>
      </c>
    </row>
    <row r="21" spans="2:10" x14ac:dyDescent="0.25">
      <c r="B21" s="62"/>
    </row>
    <row r="22" spans="2:10" x14ac:dyDescent="0.25">
      <c r="B22" s="62"/>
    </row>
    <row r="23" spans="2:10" x14ac:dyDescent="0.25">
      <c r="B23" s="62" t="s">
        <v>73</v>
      </c>
    </row>
    <row r="24" spans="2:10" ht="45.75" customHeight="1" x14ac:dyDescent="0.25">
      <c r="B24" s="284" t="s">
        <v>216</v>
      </c>
      <c r="C24" s="281"/>
      <c r="D24" s="281"/>
      <c r="E24" s="281"/>
      <c r="F24" s="281"/>
      <c r="G24" s="281"/>
      <c r="H24" s="281"/>
      <c r="I24" s="281"/>
      <c r="J24" s="281"/>
    </row>
    <row r="25" spans="2:10" x14ac:dyDescent="0.25">
      <c r="B25" s="62"/>
    </row>
    <row r="26" spans="2:10" x14ac:dyDescent="0.25">
      <c r="B26" s="62" t="s">
        <v>74</v>
      </c>
    </row>
    <row r="27" spans="2:10" ht="29.25" customHeight="1" x14ac:dyDescent="0.25">
      <c r="B27" s="285" t="s">
        <v>206</v>
      </c>
      <c r="C27" s="281"/>
      <c r="D27" s="281"/>
      <c r="E27" s="281"/>
      <c r="F27" s="281"/>
      <c r="G27" s="281"/>
      <c r="H27" s="281"/>
      <c r="I27" s="281"/>
      <c r="J27" s="281"/>
    </row>
    <row r="29" spans="2:10" x14ac:dyDescent="0.25">
      <c r="B29" s="151" t="s">
        <v>174</v>
      </c>
    </row>
    <row r="30" spans="2:10" x14ac:dyDescent="0.25">
      <c r="B30" s="284" t="s">
        <v>207</v>
      </c>
      <c r="C30" s="284"/>
      <c r="D30" s="284"/>
      <c r="E30" s="284"/>
      <c r="F30" s="284"/>
      <c r="G30" s="284"/>
      <c r="H30" s="284"/>
      <c r="I30" s="284"/>
      <c r="J30" s="284"/>
    </row>
    <row r="31" spans="2:10" x14ac:dyDescent="0.25">
      <c r="B31" s="151"/>
    </row>
    <row r="32" spans="2:10" x14ac:dyDescent="0.25">
      <c r="B32" s="62" t="s">
        <v>186</v>
      </c>
    </row>
    <row r="33" spans="2:15" x14ac:dyDescent="0.25">
      <c r="B33" s="2" t="s">
        <v>208</v>
      </c>
    </row>
    <row r="34" spans="2:15" x14ac:dyDescent="0.25">
      <c r="B34" s="62"/>
    </row>
    <row r="35" spans="2:15" x14ac:dyDescent="0.25">
      <c r="B35" s="62"/>
    </row>
    <row r="36" spans="2:15" x14ac:dyDescent="0.25">
      <c r="B36" s="114" t="s">
        <v>187</v>
      </c>
      <c r="C36" s="113"/>
      <c r="D36" s="113"/>
      <c r="E36" s="113"/>
      <c r="F36" s="113"/>
      <c r="G36" s="113"/>
      <c r="H36" s="113"/>
      <c r="I36" s="113"/>
      <c r="J36" s="113"/>
      <c r="K36" s="113"/>
      <c r="L36" s="113"/>
      <c r="M36" s="113"/>
      <c r="N36" s="113"/>
      <c r="O36" s="113"/>
    </row>
    <row r="37" spans="2:15" ht="73.5" customHeight="1" x14ac:dyDescent="0.25">
      <c r="B37" s="286" t="s">
        <v>259</v>
      </c>
      <c r="C37" s="286"/>
      <c r="D37" s="286"/>
      <c r="E37" s="286"/>
      <c r="F37" s="286"/>
      <c r="G37" s="286"/>
      <c r="H37" s="286"/>
      <c r="I37" s="286"/>
      <c r="J37" s="286"/>
      <c r="K37" s="286"/>
      <c r="L37" s="286"/>
      <c r="M37" s="286"/>
      <c r="N37" s="113"/>
      <c r="O37" s="113"/>
    </row>
    <row r="38" spans="2:15" x14ac:dyDescent="0.25">
      <c r="B38" s="114"/>
      <c r="C38" s="113"/>
      <c r="D38" s="113"/>
      <c r="E38" s="113"/>
      <c r="F38" s="113"/>
      <c r="G38" s="113"/>
      <c r="H38" s="113"/>
      <c r="I38" s="113"/>
      <c r="J38" s="113"/>
      <c r="K38" s="113"/>
      <c r="L38" s="113"/>
      <c r="M38" s="113"/>
      <c r="N38" s="113"/>
      <c r="O38" s="113"/>
    </row>
    <row r="39" spans="2:15" x14ac:dyDescent="0.25">
      <c r="B39" s="113" t="s">
        <v>75</v>
      </c>
      <c r="C39" s="113"/>
      <c r="D39" s="113"/>
      <c r="E39" s="113"/>
      <c r="F39" s="113"/>
      <c r="G39" s="113"/>
      <c r="H39" s="113"/>
      <c r="I39" s="113"/>
      <c r="J39" s="113"/>
      <c r="K39" s="113"/>
      <c r="L39" s="113"/>
      <c r="M39" s="113"/>
      <c r="N39" s="113"/>
      <c r="O39" s="113"/>
    </row>
    <row r="40" spans="2:15" x14ac:dyDescent="0.25">
      <c r="B40" s="113" t="s">
        <v>76</v>
      </c>
      <c r="C40" s="113"/>
      <c r="D40" s="113"/>
      <c r="E40" s="113"/>
      <c r="F40" s="113"/>
      <c r="G40" s="113"/>
      <c r="H40" s="113"/>
      <c r="I40" s="113"/>
      <c r="J40" s="113"/>
      <c r="K40" s="113"/>
      <c r="L40" s="113"/>
      <c r="M40" s="113"/>
      <c r="N40" s="113"/>
      <c r="O40" s="113"/>
    </row>
    <row r="41" spans="2:15" x14ac:dyDescent="0.25">
      <c r="B41" s="113"/>
      <c r="C41" s="118" t="s">
        <v>218</v>
      </c>
      <c r="D41" s="113"/>
      <c r="E41" s="113"/>
      <c r="F41" s="113"/>
      <c r="G41" s="113"/>
      <c r="H41" s="113"/>
      <c r="I41" s="113"/>
      <c r="J41" s="113"/>
      <c r="K41" s="113"/>
      <c r="L41" s="113"/>
      <c r="M41" s="113"/>
      <c r="N41" s="113"/>
      <c r="O41" s="113"/>
    </row>
    <row r="42" spans="2:15" x14ac:dyDescent="0.25">
      <c r="B42" s="113"/>
      <c r="C42" s="115" t="s">
        <v>77</v>
      </c>
      <c r="D42" s="113"/>
      <c r="E42" s="113"/>
      <c r="F42" s="113"/>
      <c r="G42" s="113"/>
      <c r="H42" s="113"/>
      <c r="I42" s="113"/>
      <c r="J42" s="113"/>
      <c r="K42" s="113"/>
      <c r="L42" s="113"/>
      <c r="M42" s="113"/>
      <c r="N42" s="113"/>
      <c r="O42" s="113"/>
    </row>
    <row r="43" spans="2:15" x14ac:dyDescent="0.25">
      <c r="B43" s="113"/>
      <c r="C43" s="115" t="s">
        <v>80</v>
      </c>
      <c r="D43" s="113"/>
      <c r="E43" s="113"/>
      <c r="F43" s="113"/>
      <c r="G43" s="113"/>
      <c r="H43" s="113"/>
      <c r="I43" s="113"/>
      <c r="J43" s="113"/>
      <c r="K43" s="113"/>
      <c r="L43" s="113"/>
      <c r="M43" s="113"/>
      <c r="N43" s="113"/>
      <c r="O43" s="113"/>
    </row>
    <row r="44" spans="2:15" x14ac:dyDescent="0.25">
      <c r="B44" s="113"/>
      <c r="C44" s="115" t="s">
        <v>139</v>
      </c>
      <c r="D44" s="113"/>
      <c r="E44" s="113"/>
      <c r="F44" s="113"/>
      <c r="G44" s="113"/>
      <c r="H44" s="113"/>
      <c r="I44" s="113"/>
      <c r="J44" s="113"/>
      <c r="K44" s="113"/>
      <c r="L44" s="113"/>
      <c r="M44" s="113"/>
      <c r="N44" s="113"/>
      <c r="O44" s="113"/>
    </row>
    <row r="45" spans="2:15" x14ac:dyDescent="0.25">
      <c r="B45" s="113"/>
      <c r="C45" s="115" t="s">
        <v>217</v>
      </c>
      <c r="D45" s="113"/>
      <c r="E45" s="113"/>
      <c r="F45" s="113"/>
      <c r="G45" s="113"/>
      <c r="H45" s="113"/>
      <c r="I45" s="113"/>
      <c r="J45" s="113"/>
      <c r="K45" s="113"/>
      <c r="L45" s="113"/>
      <c r="M45" s="113"/>
      <c r="N45" s="113"/>
      <c r="O45" s="113"/>
    </row>
    <row r="46" spans="2:15" x14ac:dyDescent="0.25">
      <c r="B46" s="113" t="s">
        <v>79</v>
      </c>
      <c r="C46" s="113"/>
      <c r="D46" s="113"/>
      <c r="E46" s="113"/>
      <c r="F46" s="113"/>
      <c r="G46" s="113"/>
      <c r="H46" s="113"/>
      <c r="I46" s="113"/>
      <c r="J46" s="113"/>
      <c r="K46" s="113"/>
      <c r="L46" s="113"/>
      <c r="M46" s="113"/>
      <c r="N46" s="113"/>
      <c r="O46" s="113"/>
    </row>
    <row r="47" spans="2:15" x14ac:dyDescent="0.25">
      <c r="B47" s="113"/>
      <c r="C47" s="115" t="s">
        <v>82</v>
      </c>
      <c r="D47" s="113"/>
      <c r="E47" s="113"/>
      <c r="F47" s="113"/>
      <c r="G47" s="113"/>
      <c r="H47" s="113"/>
      <c r="I47" s="113"/>
      <c r="J47" s="113"/>
      <c r="K47" s="113"/>
      <c r="L47" s="113"/>
      <c r="M47" s="113"/>
      <c r="N47" s="113"/>
      <c r="O47" s="113"/>
    </row>
    <row r="48" spans="2:15" x14ac:dyDescent="0.25">
      <c r="B48" s="113"/>
      <c r="C48" s="115"/>
      <c r="D48" s="115" t="s">
        <v>91</v>
      </c>
      <c r="E48" s="113"/>
      <c r="F48" s="113"/>
      <c r="G48" s="113"/>
      <c r="H48" s="113"/>
      <c r="I48" s="113"/>
      <c r="J48" s="113"/>
      <c r="K48" s="113"/>
      <c r="L48" s="113"/>
      <c r="M48" s="113"/>
      <c r="N48" s="113"/>
      <c r="O48" s="113"/>
    </row>
    <row r="49" spans="2:15" x14ac:dyDescent="0.25">
      <c r="B49" s="113"/>
      <c r="C49" s="115"/>
      <c r="D49" s="115" t="s">
        <v>92</v>
      </c>
      <c r="E49" s="113"/>
      <c r="F49" s="113"/>
      <c r="G49" s="113"/>
      <c r="H49" s="113"/>
      <c r="I49" s="113"/>
      <c r="J49" s="113"/>
      <c r="K49" s="113"/>
      <c r="L49" s="113"/>
      <c r="M49" s="113"/>
      <c r="N49" s="113"/>
      <c r="O49" s="113"/>
    </row>
    <row r="50" spans="2:15" x14ac:dyDescent="0.25">
      <c r="B50" s="113"/>
      <c r="C50" s="115"/>
      <c r="D50" s="115" t="s">
        <v>135</v>
      </c>
      <c r="E50" s="113"/>
      <c r="F50" s="113"/>
      <c r="G50" s="113"/>
      <c r="H50" s="113"/>
      <c r="I50" s="113"/>
      <c r="J50" s="113"/>
      <c r="K50" s="113"/>
      <c r="L50" s="113"/>
      <c r="M50" s="113"/>
      <c r="N50" s="113"/>
      <c r="O50" s="113"/>
    </row>
    <row r="51" spans="2:15" x14ac:dyDescent="0.25">
      <c r="B51" s="113"/>
      <c r="C51" s="115"/>
      <c r="D51" s="115" t="s">
        <v>85</v>
      </c>
      <c r="E51" s="113"/>
      <c r="F51" s="113"/>
      <c r="G51" s="113"/>
      <c r="H51" s="113"/>
      <c r="I51" s="113"/>
      <c r="J51" s="113"/>
      <c r="K51" s="113"/>
      <c r="L51" s="113"/>
      <c r="M51" s="113"/>
      <c r="N51" s="113"/>
      <c r="O51" s="113"/>
    </row>
    <row r="52" spans="2:15" x14ac:dyDescent="0.25">
      <c r="B52" s="113"/>
      <c r="C52" s="115" t="s">
        <v>81</v>
      </c>
      <c r="D52" s="113"/>
      <c r="E52" s="113"/>
      <c r="F52" s="113"/>
      <c r="G52" s="113"/>
      <c r="H52" s="113"/>
      <c r="I52" s="113"/>
      <c r="J52" s="113"/>
      <c r="K52" s="113"/>
      <c r="L52" s="113"/>
      <c r="M52" s="113"/>
      <c r="N52" s="113"/>
      <c r="O52" s="113"/>
    </row>
    <row r="53" spans="2:15" x14ac:dyDescent="0.25">
      <c r="B53" s="113"/>
      <c r="C53" s="115"/>
      <c r="D53" s="115" t="s">
        <v>106</v>
      </c>
      <c r="E53" s="113"/>
      <c r="F53" s="113"/>
      <c r="G53" s="113"/>
      <c r="H53" s="113"/>
      <c r="I53" s="113"/>
      <c r="J53" s="113"/>
      <c r="K53" s="113"/>
      <c r="L53" s="113"/>
      <c r="M53" s="113"/>
      <c r="N53" s="113"/>
      <c r="O53" s="113"/>
    </row>
    <row r="54" spans="2:15" x14ac:dyDescent="0.25">
      <c r="B54" s="113"/>
      <c r="C54" s="115"/>
      <c r="D54" s="118" t="s">
        <v>209</v>
      </c>
      <c r="E54" s="113"/>
      <c r="F54" s="113"/>
      <c r="G54" s="113"/>
      <c r="H54" s="113"/>
      <c r="I54" s="113"/>
      <c r="J54" s="113"/>
      <c r="K54" s="113"/>
      <c r="L54" s="113"/>
      <c r="M54" s="113"/>
      <c r="N54" s="113"/>
      <c r="O54" s="113"/>
    </row>
    <row r="55" spans="2:15" x14ac:dyDescent="0.25">
      <c r="B55" s="113"/>
      <c r="C55" s="115"/>
      <c r="D55" s="115" t="s">
        <v>115</v>
      </c>
      <c r="E55" s="113"/>
      <c r="F55" s="113"/>
      <c r="G55" s="113"/>
      <c r="H55" s="113"/>
      <c r="I55" s="113"/>
      <c r="J55" s="113"/>
      <c r="K55" s="113"/>
      <c r="L55" s="113"/>
      <c r="M55" s="113"/>
      <c r="N55" s="113"/>
      <c r="O55" s="113"/>
    </row>
    <row r="56" spans="2:15" x14ac:dyDescent="0.25">
      <c r="B56" s="113"/>
      <c r="C56" s="113"/>
      <c r="D56" s="118" t="s">
        <v>114</v>
      </c>
      <c r="E56" s="113"/>
      <c r="F56" s="113"/>
      <c r="G56" s="113"/>
      <c r="H56" s="113"/>
      <c r="I56" s="113"/>
      <c r="J56" s="113"/>
      <c r="K56" s="113"/>
      <c r="L56" s="113"/>
      <c r="M56" s="113"/>
      <c r="N56" s="113"/>
      <c r="O56" s="113"/>
    </row>
    <row r="57" spans="2:15" x14ac:dyDescent="0.25">
      <c r="B57" s="113"/>
      <c r="C57" s="113"/>
      <c r="D57" s="115" t="s">
        <v>78</v>
      </c>
      <c r="E57" s="113"/>
      <c r="F57" s="113"/>
      <c r="G57" s="113"/>
      <c r="H57" s="113"/>
      <c r="I57" s="113"/>
      <c r="J57" s="113"/>
      <c r="K57" s="113"/>
      <c r="L57" s="113"/>
      <c r="M57" s="113"/>
      <c r="N57" s="113"/>
      <c r="O57" s="113"/>
    </row>
    <row r="58" spans="2:15" x14ac:dyDescent="0.25">
      <c r="B58" s="113"/>
      <c r="C58" s="113"/>
      <c r="D58" s="115" t="s">
        <v>83</v>
      </c>
      <c r="E58" s="113"/>
      <c r="F58" s="113"/>
      <c r="G58" s="113"/>
      <c r="H58" s="113"/>
      <c r="I58" s="113"/>
      <c r="J58" s="113"/>
      <c r="K58" s="113"/>
      <c r="L58" s="113"/>
      <c r="M58" s="113"/>
      <c r="N58" s="113"/>
      <c r="O58" s="113"/>
    </row>
    <row r="59" spans="2:15" x14ac:dyDescent="0.25">
      <c r="B59" s="113"/>
      <c r="C59" s="113"/>
      <c r="D59" s="115" t="s">
        <v>93</v>
      </c>
      <c r="E59" s="113"/>
      <c r="F59" s="113"/>
      <c r="G59" s="113"/>
      <c r="H59" s="113"/>
      <c r="I59" s="113"/>
      <c r="J59" s="113"/>
      <c r="K59" s="113"/>
      <c r="L59" s="113"/>
      <c r="M59" s="113"/>
      <c r="N59" s="113"/>
      <c r="O59" s="113"/>
    </row>
    <row r="60" spans="2:15" x14ac:dyDescent="0.25">
      <c r="B60" s="113"/>
      <c r="C60" s="113"/>
      <c r="D60" s="115" t="s">
        <v>87</v>
      </c>
      <c r="E60" s="113"/>
      <c r="F60" s="113"/>
      <c r="G60" s="113"/>
      <c r="H60" s="113"/>
      <c r="I60" s="113"/>
      <c r="J60" s="113"/>
      <c r="K60" s="113"/>
      <c r="L60" s="113"/>
      <c r="M60" s="113"/>
      <c r="N60" s="113"/>
      <c r="O60" s="113"/>
    </row>
    <row r="61" spans="2:15" x14ac:dyDescent="0.25">
      <c r="B61" s="113"/>
      <c r="C61" s="115" t="s">
        <v>84</v>
      </c>
      <c r="D61" s="115"/>
      <c r="E61" s="113"/>
      <c r="F61" s="113"/>
      <c r="G61" s="113"/>
      <c r="H61" s="113"/>
      <c r="I61" s="113"/>
      <c r="J61" s="113"/>
      <c r="K61" s="113"/>
      <c r="L61" s="113"/>
      <c r="M61" s="113"/>
      <c r="N61" s="113"/>
      <c r="O61" s="113"/>
    </row>
    <row r="62" spans="2:15" x14ac:dyDescent="0.25">
      <c r="B62" s="113"/>
      <c r="C62" s="113"/>
      <c r="D62" s="115" t="s">
        <v>86</v>
      </c>
      <c r="E62" s="113"/>
      <c r="F62" s="113"/>
      <c r="G62" s="113"/>
      <c r="H62" s="113"/>
      <c r="I62" s="113"/>
      <c r="J62" s="113"/>
      <c r="K62" s="113"/>
      <c r="L62" s="113"/>
      <c r="M62" s="113"/>
      <c r="N62" s="113"/>
      <c r="O62" s="113"/>
    </row>
    <row r="63" spans="2:15" x14ac:dyDescent="0.25">
      <c r="B63" s="113"/>
      <c r="C63" s="113"/>
      <c r="D63" s="115" t="s">
        <v>88</v>
      </c>
      <c r="E63" s="113"/>
      <c r="F63" s="113"/>
      <c r="G63" s="113"/>
      <c r="H63" s="113"/>
      <c r="I63" s="113"/>
      <c r="J63" s="113"/>
      <c r="K63" s="113"/>
      <c r="L63" s="113"/>
      <c r="M63" s="113"/>
      <c r="N63" s="113"/>
      <c r="O63" s="113"/>
    </row>
    <row r="64" spans="2:15" x14ac:dyDescent="0.25">
      <c r="B64" s="113"/>
      <c r="C64" s="115"/>
      <c r="D64" s="115" t="s">
        <v>210</v>
      </c>
      <c r="E64" s="113"/>
      <c r="F64" s="113"/>
      <c r="G64" s="113"/>
      <c r="H64" s="113"/>
      <c r="I64" s="113"/>
      <c r="J64" s="113"/>
      <c r="K64" s="113"/>
      <c r="L64" s="113"/>
      <c r="M64" s="113"/>
      <c r="N64" s="113"/>
      <c r="O64" s="113"/>
    </row>
    <row r="65" spans="2:15" x14ac:dyDescent="0.25">
      <c r="B65" s="113"/>
      <c r="C65" s="115"/>
      <c r="D65" s="115"/>
      <c r="E65" s="113"/>
      <c r="F65" s="113"/>
      <c r="G65" s="113"/>
      <c r="H65" s="113"/>
      <c r="I65" s="113"/>
      <c r="J65" s="113"/>
      <c r="K65" s="113"/>
      <c r="L65" s="113"/>
      <c r="M65" s="113"/>
      <c r="N65" s="113"/>
      <c r="O65" s="113"/>
    </row>
    <row r="66" spans="2:15" x14ac:dyDescent="0.25">
      <c r="B66" s="113"/>
      <c r="C66" s="115"/>
      <c r="D66" s="115"/>
      <c r="E66" s="113"/>
      <c r="F66" s="113"/>
      <c r="G66" s="113"/>
      <c r="H66" s="113"/>
      <c r="I66" s="113"/>
      <c r="J66" s="113"/>
      <c r="K66" s="113"/>
      <c r="L66" s="113"/>
      <c r="M66" s="113"/>
      <c r="N66" s="113"/>
      <c r="O66" s="113"/>
    </row>
    <row r="67" spans="2:15" x14ac:dyDescent="0.25">
      <c r="B67" s="106"/>
      <c r="C67" s="106"/>
      <c r="D67" s="108"/>
      <c r="E67" s="106"/>
      <c r="F67" s="106"/>
      <c r="G67" s="106"/>
      <c r="H67" s="106"/>
      <c r="I67" s="106"/>
      <c r="J67" s="106"/>
      <c r="K67" s="106"/>
      <c r="L67" s="106"/>
      <c r="M67" s="106"/>
    </row>
    <row r="68" spans="2:15" x14ac:dyDescent="0.25">
      <c r="B68" s="241" t="s">
        <v>264</v>
      </c>
      <c r="C68" s="240"/>
      <c r="D68" s="240"/>
      <c r="E68" s="240"/>
      <c r="F68" s="240"/>
      <c r="G68" s="240"/>
      <c r="H68" s="240"/>
      <c r="I68" s="240"/>
      <c r="J68" s="240"/>
    </row>
    <row r="69" spans="2:15" ht="177.75" customHeight="1" x14ac:dyDescent="0.25">
      <c r="B69" s="280" t="s">
        <v>260</v>
      </c>
      <c r="C69" s="281"/>
      <c r="D69" s="281"/>
      <c r="E69" s="281"/>
      <c r="F69" s="281"/>
      <c r="G69" s="281"/>
      <c r="H69" s="281"/>
      <c r="I69" s="281"/>
      <c r="J69" s="281"/>
      <c r="K69" s="150"/>
    </row>
    <row r="70" spans="2:15" ht="21" customHeight="1" x14ac:dyDescent="0.25">
      <c r="B70" s="280" t="s">
        <v>211</v>
      </c>
      <c r="C70" s="281"/>
      <c r="D70" s="281"/>
      <c r="E70" s="281"/>
      <c r="F70" s="281"/>
      <c r="G70" s="281"/>
      <c r="H70" s="281"/>
      <c r="I70" s="281"/>
      <c r="J70" s="281"/>
    </row>
    <row r="71" spans="2:15" ht="40.5" customHeight="1" x14ac:dyDescent="0.25">
      <c r="B71" s="280" t="s">
        <v>261</v>
      </c>
      <c r="C71" s="281"/>
      <c r="D71" s="281"/>
      <c r="E71" s="281"/>
      <c r="F71" s="281"/>
      <c r="G71" s="281"/>
      <c r="H71" s="281"/>
      <c r="I71" s="281"/>
      <c r="J71" s="281"/>
    </row>
    <row r="72" spans="2:15" ht="36.75" customHeight="1" x14ac:dyDescent="0.25">
      <c r="B72" s="280" t="s">
        <v>262</v>
      </c>
      <c r="C72" s="281"/>
      <c r="D72" s="281"/>
      <c r="E72" s="281"/>
      <c r="F72" s="281"/>
      <c r="G72" s="281"/>
      <c r="H72" s="281"/>
      <c r="I72" s="281"/>
      <c r="J72" s="281"/>
    </row>
    <row r="73" spans="2:15" ht="33" customHeight="1" x14ac:dyDescent="0.25">
      <c r="B73" s="280" t="s">
        <v>263</v>
      </c>
      <c r="C73" s="281"/>
      <c r="D73" s="281"/>
      <c r="E73" s="281"/>
      <c r="F73" s="281"/>
      <c r="G73" s="281"/>
      <c r="H73" s="281"/>
      <c r="I73" s="281"/>
      <c r="J73" s="281"/>
    </row>
    <row r="74" spans="2:15" x14ac:dyDescent="0.25">
      <c r="B74" s="62"/>
    </row>
    <row r="75" spans="2:15" x14ac:dyDescent="0.25">
      <c r="B75" s="62" t="s">
        <v>188</v>
      </c>
    </row>
    <row r="76" spans="2:15" ht="30" customHeight="1" x14ac:dyDescent="0.25">
      <c r="B76" s="280" t="s">
        <v>212</v>
      </c>
      <c r="C76" s="283"/>
      <c r="D76" s="283"/>
      <c r="E76" s="283"/>
      <c r="F76" s="283"/>
      <c r="G76" s="283"/>
      <c r="H76" s="283"/>
      <c r="I76" s="283"/>
      <c r="J76" s="283"/>
    </row>
    <row r="77" spans="2:15" x14ac:dyDescent="0.25">
      <c r="B77" s="62"/>
    </row>
    <row r="78" spans="2:15" x14ac:dyDescent="0.25">
      <c r="B78" s="62"/>
    </row>
    <row r="79" spans="2:15" x14ac:dyDescent="0.25">
      <c r="B79" s="62"/>
    </row>
    <row r="80" spans="2:15"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sheetData>
  <mergeCells count="11">
    <mergeCell ref="B69:J69"/>
    <mergeCell ref="B18:J18"/>
    <mergeCell ref="B24:J24"/>
    <mergeCell ref="B27:J27"/>
    <mergeCell ref="B30:J30"/>
    <mergeCell ref="B37:M37"/>
    <mergeCell ref="B76:J76"/>
    <mergeCell ref="B70:J70"/>
    <mergeCell ref="B71:J71"/>
    <mergeCell ref="B73:J73"/>
    <mergeCell ref="B72:J7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selection activeCell="I37" sqref="I37"/>
    </sheetView>
  </sheetViews>
  <sheetFormatPr defaultRowHeight="15" x14ac:dyDescent="0.25"/>
  <cols>
    <col min="1" max="1" width="9.140625" style="240"/>
    <col min="2" max="2" width="49.5703125" style="240" bestFit="1" customWidth="1"/>
    <col min="3" max="3" width="11.140625" style="240" customWidth="1"/>
    <col min="4" max="4" width="11.5703125" style="240" customWidth="1"/>
    <col min="5" max="5" width="10.5703125" style="240" bestFit="1" customWidth="1"/>
    <col min="6" max="11" width="9.7109375" style="240" bestFit="1" customWidth="1"/>
    <col min="12" max="12" width="9.140625" style="240"/>
    <col min="13" max="13" width="9.28515625" style="240" customWidth="1"/>
    <col min="14" max="16384" width="9.140625" style="240"/>
  </cols>
  <sheetData>
    <row r="1" spans="1:21" ht="18.75" x14ac:dyDescent="0.3">
      <c r="A1" s="200" t="s">
        <v>291</v>
      </c>
      <c r="B1" s="201"/>
      <c r="T1" s="188"/>
    </row>
    <row r="2" spans="1:21" x14ac:dyDescent="0.25">
      <c r="A2" s="187"/>
      <c r="B2" s="201"/>
      <c r="T2" s="188"/>
    </row>
    <row r="3" spans="1:21" ht="44.25" customHeight="1" x14ac:dyDescent="0.25">
      <c r="A3" s="187"/>
      <c r="B3" s="287" t="s">
        <v>266</v>
      </c>
      <c r="C3" s="287"/>
      <c r="D3" s="287"/>
      <c r="E3" s="287"/>
      <c r="F3" s="287"/>
      <c r="G3" s="287"/>
      <c r="H3" s="287"/>
      <c r="I3" s="287"/>
      <c r="J3" s="287"/>
      <c r="K3" s="287"/>
      <c r="L3" s="287"/>
      <c r="M3" s="287"/>
      <c r="T3" s="188"/>
    </row>
    <row r="4" spans="1:21" x14ac:dyDescent="0.25">
      <c r="A4" s="187"/>
      <c r="B4" s="201"/>
      <c r="T4" s="188"/>
    </row>
    <row r="5" spans="1:21" x14ac:dyDescent="0.25">
      <c r="A5" s="187"/>
      <c r="B5" s="240" t="s">
        <v>164</v>
      </c>
      <c r="C5" s="202">
        <v>5.3999999999999999E-2</v>
      </c>
      <c r="T5" s="188"/>
    </row>
    <row r="6" spans="1:21" x14ac:dyDescent="0.25">
      <c r="A6" s="187"/>
      <c r="B6" s="240" t="s">
        <v>228</v>
      </c>
      <c r="C6" s="202">
        <v>0.02</v>
      </c>
      <c r="T6" s="188"/>
    </row>
    <row r="7" spans="1:21" x14ac:dyDescent="0.25">
      <c r="A7" s="187"/>
      <c r="C7" s="203"/>
      <c r="D7" s="203"/>
      <c r="E7" s="203"/>
      <c r="T7" s="188"/>
    </row>
    <row r="8" spans="1:21" x14ac:dyDescent="0.25">
      <c r="A8" s="187"/>
      <c r="C8" s="204" t="s">
        <v>155</v>
      </c>
      <c r="D8" s="204" t="s">
        <v>156</v>
      </c>
      <c r="E8" s="204" t="s">
        <v>157</v>
      </c>
      <c r="F8" s="204" t="s">
        <v>158</v>
      </c>
      <c r="G8" s="204" t="s">
        <v>159</v>
      </c>
      <c r="H8" s="204" t="s">
        <v>160</v>
      </c>
      <c r="I8" s="204" t="s">
        <v>161</v>
      </c>
      <c r="J8" s="240" t="s">
        <v>162</v>
      </c>
      <c r="K8" s="240" t="s">
        <v>163</v>
      </c>
      <c r="L8" s="240" t="s">
        <v>219</v>
      </c>
      <c r="M8" s="240" t="s">
        <v>220</v>
      </c>
      <c r="N8" s="240" t="s">
        <v>221</v>
      </c>
      <c r="O8" s="240" t="s">
        <v>222</v>
      </c>
      <c r="P8" s="240" t="s">
        <v>223</v>
      </c>
      <c r="Q8" s="240" t="s">
        <v>224</v>
      </c>
      <c r="R8" s="240" t="s">
        <v>225</v>
      </c>
      <c r="S8" s="240" t="s">
        <v>273</v>
      </c>
      <c r="T8" s="188"/>
    </row>
    <row r="9" spans="1:21" x14ac:dyDescent="0.25">
      <c r="A9" s="187"/>
      <c r="B9" s="240" t="s">
        <v>229</v>
      </c>
      <c r="C9" s="205">
        <f t="shared" ref="C9:H10" si="0">D9*(1+$C5)</f>
        <v>1.3710196056250556</v>
      </c>
      <c r="D9" s="205">
        <f t="shared" si="0"/>
        <v>1.3007776144450243</v>
      </c>
      <c r="E9" s="205">
        <f t="shared" si="0"/>
        <v>1.2341343590560001</v>
      </c>
      <c r="F9" s="205">
        <f t="shared" si="0"/>
        <v>1.1709054640000001</v>
      </c>
      <c r="G9" s="205">
        <f t="shared" si="0"/>
        <v>1.110916</v>
      </c>
      <c r="H9" s="205">
        <f t="shared" si="0"/>
        <v>1.054</v>
      </c>
      <c r="I9" s="205">
        <v>1</v>
      </c>
      <c r="J9" s="205">
        <f t="shared" ref="J9:S9" si="1">I9/(1+$C5)</f>
        <v>0.94876660341555974</v>
      </c>
      <c r="K9" s="205">
        <f t="shared" si="1"/>
        <v>0.90015806775669804</v>
      </c>
      <c r="L9" s="205">
        <f t="shared" si="1"/>
        <v>0.85403991248263567</v>
      </c>
      <c r="M9" s="205">
        <f t="shared" si="1"/>
        <v>0.8102845469474721</v>
      </c>
      <c r="N9" s="205">
        <f t="shared" si="1"/>
        <v>0.76877091740746872</v>
      </c>
      <c r="O9" s="205">
        <f t="shared" si="1"/>
        <v>0.72938417211334794</v>
      </c>
      <c r="P9" s="205">
        <f t="shared" si="1"/>
        <v>0.6920153435610511</v>
      </c>
      <c r="Q9" s="205">
        <f t="shared" si="1"/>
        <v>0.65656104702187013</v>
      </c>
      <c r="R9" s="205">
        <f t="shared" si="1"/>
        <v>0.62292319451790334</v>
      </c>
      <c r="S9" s="205">
        <f t="shared" si="1"/>
        <v>0.59100872345152122</v>
      </c>
      <c r="T9" s="188"/>
    </row>
    <row r="10" spans="1:21" x14ac:dyDescent="0.25">
      <c r="A10" s="187"/>
      <c r="B10" s="240" t="s">
        <v>230</v>
      </c>
      <c r="C10" s="205">
        <f t="shared" si="0"/>
        <v>1.1261624192640001</v>
      </c>
      <c r="D10" s="205">
        <f t="shared" si="0"/>
        <v>1.1040808032</v>
      </c>
      <c r="E10" s="205">
        <f t="shared" si="0"/>
        <v>1.08243216</v>
      </c>
      <c r="F10" s="205">
        <f t="shared" si="0"/>
        <v>1.0612079999999999</v>
      </c>
      <c r="G10" s="205">
        <f t="shared" si="0"/>
        <v>1.0404</v>
      </c>
      <c r="H10" s="205">
        <f t="shared" si="0"/>
        <v>1.02</v>
      </c>
      <c r="I10" s="205">
        <v>1</v>
      </c>
      <c r="J10" s="205">
        <f t="shared" ref="J10:S10" si="2">I10/(1+$C$6)</f>
        <v>0.98039215686274506</v>
      </c>
      <c r="K10" s="205">
        <f t="shared" si="2"/>
        <v>0.96116878123798533</v>
      </c>
      <c r="L10" s="205">
        <f t="shared" si="2"/>
        <v>0.94232233454704439</v>
      </c>
      <c r="M10" s="205">
        <f t="shared" si="2"/>
        <v>0.92384542602651409</v>
      </c>
      <c r="N10" s="205">
        <f t="shared" si="2"/>
        <v>0.90573080982991572</v>
      </c>
      <c r="O10" s="205">
        <f t="shared" si="2"/>
        <v>0.88797138218619187</v>
      </c>
      <c r="P10" s="205">
        <f t="shared" si="2"/>
        <v>0.87056017861391355</v>
      </c>
      <c r="Q10" s="205">
        <f t="shared" si="2"/>
        <v>0.85349037119011129</v>
      </c>
      <c r="R10" s="205">
        <f t="shared" si="2"/>
        <v>0.83675526587265814</v>
      </c>
      <c r="S10" s="205">
        <f t="shared" si="2"/>
        <v>0.82034829987515501</v>
      </c>
      <c r="T10" s="188"/>
    </row>
    <row r="11" spans="1:21" x14ac:dyDescent="0.25">
      <c r="A11" s="187"/>
      <c r="B11" s="240" t="s">
        <v>231</v>
      </c>
      <c r="C11" s="205">
        <f t="shared" ref="C11:H11" si="3">C9*C10</f>
        <v>1.543990755929088</v>
      </c>
      <c r="D11" s="205">
        <f t="shared" si="3"/>
        <v>1.4361635933410424</v>
      </c>
      <c r="E11" s="205">
        <f t="shared" si="3"/>
        <v>1.3358667200032017</v>
      </c>
      <c r="F11" s="205">
        <f t="shared" si="3"/>
        <v>1.242574245640512</v>
      </c>
      <c r="G11" s="205">
        <f t="shared" si="3"/>
        <v>1.1557970064</v>
      </c>
      <c r="H11" s="205">
        <f t="shared" si="3"/>
        <v>1.07508</v>
      </c>
      <c r="I11" s="205">
        <v>1</v>
      </c>
      <c r="J11" s="205">
        <f t="shared" ref="J11:S11" si="4">J9*J10</f>
        <v>0.9301633366819213</v>
      </c>
      <c r="K11" s="205">
        <f t="shared" si="4"/>
        <v>0.86520383290724523</v>
      </c>
      <c r="L11" s="205">
        <f t="shared" si="4"/>
        <v>0.80478088412699067</v>
      </c>
      <c r="M11" s="205">
        <f t="shared" si="4"/>
        <v>0.74857767247738827</v>
      </c>
      <c r="N11" s="205">
        <f t="shared" si="4"/>
        <v>0.69629950559715392</v>
      </c>
      <c r="O11" s="205">
        <f t="shared" si="4"/>
        <v>0.64767227145622086</v>
      </c>
      <c r="P11" s="205">
        <f t="shared" si="4"/>
        <v>0.60244100109407739</v>
      </c>
      <c r="Q11" s="205">
        <f t="shared" si="4"/>
        <v>0.56036853173166401</v>
      </c>
      <c r="R11" s="205">
        <f t="shared" si="4"/>
        <v>0.52123426324707378</v>
      </c>
      <c r="S11" s="205">
        <f t="shared" si="4"/>
        <v>0.4848330014948411</v>
      </c>
      <c r="T11" s="188"/>
    </row>
    <row r="12" spans="1:21" x14ac:dyDescent="0.25">
      <c r="A12" s="187"/>
      <c r="T12" s="188"/>
    </row>
    <row r="13" spans="1:21" x14ac:dyDescent="0.25">
      <c r="A13" s="187"/>
      <c r="T13" s="188"/>
    </row>
    <row r="14" spans="1:21" x14ac:dyDescent="0.25">
      <c r="A14" s="187"/>
      <c r="B14" s="206" t="s">
        <v>152</v>
      </c>
      <c r="T14" s="188"/>
    </row>
    <row r="15" spans="1:21" x14ac:dyDescent="0.25">
      <c r="A15" s="187"/>
      <c r="B15" s="240" t="s">
        <v>166</v>
      </c>
      <c r="C15" s="207">
        <v>3</v>
      </c>
      <c r="D15" s="201" t="s">
        <v>178</v>
      </c>
      <c r="T15" s="188"/>
      <c r="U15" s="240" t="s">
        <v>179</v>
      </c>
    </row>
    <row r="16" spans="1:21" x14ac:dyDescent="0.25">
      <c r="A16" s="187"/>
      <c r="B16" s="240" t="s">
        <v>167</v>
      </c>
      <c r="C16" s="207">
        <v>100</v>
      </c>
      <c r="D16" s="201" t="s">
        <v>232</v>
      </c>
      <c r="T16" s="188"/>
      <c r="U16" s="240" t="s">
        <v>179</v>
      </c>
    </row>
    <row r="17" spans="1:21" x14ac:dyDescent="0.25">
      <c r="A17" s="187"/>
      <c r="C17" s="240">
        <v>0</v>
      </c>
      <c r="D17" s="240">
        <v>1</v>
      </c>
      <c r="E17" s="240">
        <v>2</v>
      </c>
      <c r="F17" s="240">
        <v>3</v>
      </c>
      <c r="G17" s="240">
        <v>4</v>
      </c>
      <c r="H17" s="240">
        <v>5</v>
      </c>
      <c r="I17" s="240">
        <v>6</v>
      </c>
      <c r="J17" s="240">
        <v>7</v>
      </c>
      <c r="K17" s="240">
        <v>8</v>
      </c>
      <c r="L17" s="240">
        <v>9</v>
      </c>
      <c r="M17" s="240">
        <f>L17+1</f>
        <v>10</v>
      </c>
      <c r="N17" s="240">
        <f t="shared" ref="N17:S17" si="5">M17+1</f>
        <v>11</v>
      </c>
      <c r="O17" s="240">
        <f t="shared" si="5"/>
        <v>12</v>
      </c>
      <c r="P17" s="240">
        <f t="shared" si="5"/>
        <v>13</v>
      </c>
      <c r="Q17" s="240">
        <f t="shared" si="5"/>
        <v>14</v>
      </c>
      <c r="R17" s="240">
        <f t="shared" si="5"/>
        <v>15</v>
      </c>
      <c r="S17" s="240">
        <f t="shared" si="5"/>
        <v>16</v>
      </c>
      <c r="T17" s="188"/>
    </row>
    <row r="18" spans="1:21" x14ac:dyDescent="0.25">
      <c r="A18" s="187"/>
      <c r="C18" s="240" t="s">
        <v>155</v>
      </c>
      <c r="D18" s="240" t="s">
        <v>156</v>
      </c>
      <c r="E18" s="240" t="s">
        <v>157</v>
      </c>
      <c r="F18" s="240" t="s">
        <v>158</v>
      </c>
      <c r="G18" s="240" t="s">
        <v>159</v>
      </c>
      <c r="H18" s="240" t="s">
        <v>160</v>
      </c>
      <c r="I18" s="240" t="s">
        <v>161</v>
      </c>
      <c r="J18" s="240" t="s">
        <v>162</v>
      </c>
      <c r="K18" s="240" t="s">
        <v>163</v>
      </c>
      <c r="L18" s="240" t="s">
        <v>219</v>
      </c>
      <c r="M18" s="240" t="s">
        <v>220</v>
      </c>
      <c r="N18" s="240" t="s">
        <v>221</v>
      </c>
      <c r="O18" s="240" t="s">
        <v>222</v>
      </c>
      <c r="P18" s="240" t="s">
        <v>223</v>
      </c>
      <c r="Q18" s="240" t="s">
        <v>224</v>
      </c>
      <c r="R18" s="240" t="s">
        <v>225</v>
      </c>
      <c r="S18" s="240" t="s">
        <v>273</v>
      </c>
      <c r="T18" s="188" t="s">
        <v>165</v>
      </c>
    </row>
    <row r="19" spans="1:21" x14ac:dyDescent="0.25">
      <c r="A19" s="187"/>
      <c r="B19" s="240" t="s">
        <v>233</v>
      </c>
      <c r="C19" s="207">
        <v>0</v>
      </c>
      <c r="D19" s="207">
        <v>0</v>
      </c>
      <c r="E19" s="207">
        <v>1000</v>
      </c>
      <c r="F19" s="207">
        <v>500</v>
      </c>
      <c r="G19" s="207">
        <v>0</v>
      </c>
      <c r="H19" s="207">
        <v>0</v>
      </c>
      <c r="I19" s="207">
        <v>0</v>
      </c>
      <c r="T19" s="188"/>
      <c r="U19" s="240" t="s">
        <v>179</v>
      </c>
    </row>
    <row r="20" spans="1:21" x14ac:dyDescent="0.25">
      <c r="A20" s="187"/>
      <c r="B20" s="240" t="s">
        <v>234</v>
      </c>
      <c r="C20" s="208">
        <f t="shared" ref="C20:H20" si="6">IF(C17=$C15+6,-$C16,0)</f>
        <v>0</v>
      </c>
      <c r="D20" s="208">
        <f t="shared" si="6"/>
        <v>0</v>
      </c>
      <c r="E20" s="208">
        <f t="shared" si="6"/>
        <v>0</v>
      </c>
      <c r="F20" s="208">
        <f t="shared" si="6"/>
        <v>0</v>
      </c>
      <c r="G20" s="208">
        <f t="shared" si="6"/>
        <v>0</v>
      </c>
      <c r="H20" s="208">
        <f t="shared" si="6"/>
        <v>0</v>
      </c>
      <c r="I20" s="208">
        <f>IF(I17=$C15+6,-$C16,0)</f>
        <v>0</v>
      </c>
      <c r="J20" s="208">
        <f t="shared" ref="J20:S20" si="7">IF(J17=$C15+6,-$C16,0)</f>
        <v>0</v>
      </c>
      <c r="K20" s="208">
        <f t="shared" si="7"/>
        <v>0</v>
      </c>
      <c r="L20" s="208">
        <f t="shared" si="7"/>
        <v>-100</v>
      </c>
      <c r="M20" s="208">
        <f t="shared" si="7"/>
        <v>0</v>
      </c>
      <c r="N20" s="208">
        <f t="shared" si="7"/>
        <v>0</v>
      </c>
      <c r="O20" s="208">
        <f t="shared" si="7"/>
        <v>0</v>
      </c>
      <c r="P20" s="208">
        <f t="shared" si="7"/>
        <v>0</v>
      </c>
      <c r="Q20" s="208">
        <f t="shared" si="7"/>
        <v>0</v>
      </c>
      <c r="R20" s="208">
        <f t="shared" si="7"/>
        <v>0</v>
      </c>
      <c r="S20" s="208">
        <f t="shared" si="7"/>
        <v>0</v>
      </c>
      <c r="T20" s="188"/>
      <c r="U20" s="240" t="s">
        <v>180</v>
      </c>
    </row>
    <row r="21" spans="1:21" x14ac:dyDescent="0.25">
      <c r="A21" s="187"/>
      <c r="B21" s="240" t="s">
        <v>235</v>
      </c>
      <c r="C21" s="208"/>
      <c r="D21" s="208"/>
      <c r="E21" s="208"/>
      <c r="F21" s="208"/>
      <c r="G21" s="208"/>
      <c r="H21" s="208"/>
      <c r="I21" s="208">
        <f>IF(I17&lt;=$C15+5,-$J26/I10,0)</f>
        <v>-658.73126565980976</v>
      </c>
      <c r="J21" s="208">
        <f t="shared" ref="J21:S21" si="8">IF(J17&lt;=$C15+5,-$J26/J10,0)</f>
        <v>-671.90589097300597</v>
      </c>
      <c r="K21" s="208">
        <f t="shared" si="8"/>
        <v>-685.34400879246607</v>
      </c>
      <c r="L21" s="208">
        <f t="shared" si="8"/>
        <v>0</v>
      </c>
      <c r="M21" s="208">
        <f t="shared" si="8"/>
        <v>0</v>
      </c>
      <c r="N21" s="208">
        <f t="shared" si="8"/>
        <v>0</v>
      </c>
      <c r="O21" s="208">
        <f t="shared" si="8"/>
        <v>0</v>
      </c>
      <c r="P21" s="208">
        <f t="shared" si="8"/>
        <v>0</v>
      </c>
      <c r="Q21" s="208">
        <f t="shared" si="8"/>
        <v>0</v>
      </c>
      <c r="R21" s="208">
        <f t="shared" si="8"/>
        <v>0</v>
      </c>
      <c r="S21" s="208">
        <f t="shared" si="8"/>
        <v>0</v>
      </c>
      <c r="T21" s="188"/>
      <c r="U21" s="240" t="s">
        <v>180</v>
      </c>
    </row>
    <row r="22" spans="1:21" x14ac:dyDescent="0.25">
      <c r="A22" s="187"/>
      <c r="B22" s="240" t="s">
        <v>236</v>
      </c>
      <c r="C22" s="208">
        <f>SUM(C19:C20)</f>
        <v>0</v>
      </c>
      <c r="D22" s="208">
        <f t="shared" ref="D22:S22" si="9">SUM(D19:D21)</f>
        <v>0</v>
      </c>
      <c r="E22" s="208">
        <f t="shared" si="9"/>
        <v>1000</v>
      </c>
      <c r="F22" s="208">
        <f t="shared" si="9"/>
        <v>500</v>
      </c>
      <c r="G22" s="208">
        <f t="shared" si="9"/>
        <v>0</v>
      </c>
      <c r="H22" s="208">
        <f t="shared" si="9"/>
        <v>0</v>
      </c>
      <c r="I22" s="208">
        <f t="shared" si="9"/>
        <v>-658.73126565980976</v>
      </c>
      <c r="J22" s="208">
        <f t="shared" si="9"/>
        <v>-671.90589097300597</v>
      </c>
      <c r="K22" s="208">
        <f t="shared" si="9"/>
        <v>-685.34400879246607</v>
      </c>
      <c r="L22" s="208">
        <f t="shared" si="9"/>
        <v>-100</v>
      </c>
      <c r="M22" s="208">
        <f t="shared" si="9"/>
        <v>0</v>
      </c>
      <c r="N22" s="208">
        <f t="shared" si="9"/>
        <v>0</v>
      </c>
      <c r="O22" s="208">
        <f t="shared" si="9"/>
        <v>0</v>
      </c>
      <c r="P22" s="208">
        <f t="shared" si="9"/>
        <v>0</v>
      </c>
      <c r="Q22" s="208">
        <f t="shared" si="9"/>
        <v>0</v>
      </c>
      <c r="R22" s="208">
        <f t="shared" si="9"/>
        <v>0</v>
      </c>
      <c r="S22" s="208">
        <f t="shared" si="9"/>
        <v>0</v>
      </c>
      <c r="T22" s="209" t="s">
        <v>237</v>
      </c>
      <c r="U22" s="240" t="s">
        <v>180</v>
      </c>
    </row>
    <row r="23" spans="1:21" x14ac:dyDescent="0.25">
      <c r="A23" s="187"/>
      <c r="B23" s="240" t="s">
        <v>270</v>
      </c>
      <c r="C23" s="208">
        <f t="shared" ref="C23:S23" si="10">C22*C11</f>
        <v>0</v>
      </c>
      <c r="D23" s="208">
        <f t="shared" si="10"/>
        <v>0</v>
      </c>
      <c r="E23" s="208">
        <f t="shared" si="10"/>
        <v>1335.8667200032016</v>
      </c>
      <c r="F23" s="208">
        <f t="shared" si="10"/>
        <v>621.28712282025595</v>
      </c>
      <c r="G23" s="208">
        <f t="shared" si="10"/>
        <v>0</v>
      </c>
      <c r="H23" s="208">
        <f t="shared" si="10"/>
        <v>0</v>
      </c>
      <c r="I23" s="208">
        <f t="shared" si="10"/>
        <v>-658.73126565980976</v>
      </c>
      <c r="J23" s="208">
        <f t="shared" si="10"/>
        <v>-624.98222548369051</v>
      </c>
      <c r="K23" s="210">
        <f t="shared" si="10"/>
        <v>-592.96226326725844</v>
      </c>
      <c r="L23" s="210">
        <f t="shared" si="10"/>
        <v>-80.478088412699066</v>
      </c>
      <c r="M23" s="210">
        <f t="shared" si="10"/>
        <v>0</v>
      </c>
      <c r="N23" s="210">
        <f t="shared" si="10"/>
        <v>0</v>
      </c>
      <c r="O23" s="210">
        <f t="shared" si="10"/>
        <v>0</v>
      </c>
      <c r="P23" s="210">
        <f t="shared" si="10"/>
        <v>0</v>
      </c>
      <c r="Q23" s="210">
        <f t="shared" si="10"/>
        <v>0</v>
      </c>
      <c r="R23" s="210">
        <f t="shared" si="10"/>
        <v>0</v>
      </c>
      <c r="S23" s="210">
        <f t="shared" si="10"/>
        <v>0</v>
      </c>
      <c r="T23" s="199">
        <f>ABS(SUM(C23:S23))</f>
        <v>8.5265128291212022E-14</v>
      </c>
      <c r="U23" s="240" t="s">
        <v>180</v>
      </c>
    </row>
    <row r="24" spans="1:21" x14ac:dyDescent="0.25">
      <c r="A24" s="187"/>
      <c r="T24" s="188"/>
      <c r="U24" s="240" t="s">
        <v>180</v>
      </c>
    </row>
    <row r="25" spans="1:21" x14ac:dyDescent="0.25">
      <c r="A25" s="187"/>
      <c r="C25" s="211" t="str">
        <f t="shared" ref="C25:H25" si="11">"Inv. Yr. "&amp;C17</f>
        <v>Inv. Yr. 0</v>
      </c>
      <c r="D25" s="211" t="str">
        <f t="shared" si="11"/>
        <v>Inv. Yr. 1</v>
      </c>
      <c r="E25" s="211" t="str">
        <f t="shared" si="11"/>
        <v>Inv. Yr. 2</v>
      </c>
      <c r="F25" s="211" t="str">
        <f t="shared" si="11"/>
        <v>Inv. Yr. 3</v>
      </c>
      <c r="G25" s="211" t="str">
        <f t="shared" si="11"/>
        <v>Inv. Yr. 4</v>
      </c>
      <c r="H25" s="211" t="str">
        <f t="shared" si="11"/>
        <v>Inv. Yr. 5</v>
      </c>
      <c r="I25" s="211" t="s">
        <v>239</v>
      </c>
      <c r="J25" s="211" t="s">
        <v>165</v>
      </c>
      <c r="T25" s="188"/>
    </row>
    <row r="26" spans="1:21" x14ac:dyDescent="0.25">
      <c r="A26" s="187"/>
      <c r="B26" s="240" t="s">
        <v>168</v>
      </c>
      <c r="C26" s="212">
        <f>D19*D$11/SUMIF($I$17:$S$17,"&lt;="&amp;$C15+5,$I$9:$S$9)</f>
        <v>0</v>
      </c>
      <c r="D26" s="212">
        <f t="shared" ref="D26:H26" si="12">E19*E$11/SUMIF($I$17:$S$17,"&lt;="&amp;$C15+5,$I$9:$S$9)</f>
        <v>468.90208559060551</v>
      </c>
      <c r="E26" s="212">
        <f t="shared" si="12"/>
        <v>218.07776425503474</v>
      </c>
      <c r="F26" s="212">
        <f t="shared" si="12"/>
        <v>0</v>
      </c>
      <c r="G26" s="212">
        <f t="shared" si="12"/>
        <v>0</v>
      </c>
      <c r="H26" s="212">
        <f t="shared" si="12"/>
        <v>0</v>
      </c>
      <c r="I26" s="212">
        <f>SUMPRODUCT($F$11:$S$11,F20:S20)/SUMIF(I17:S17,"&lt;="&amp;C15+5,$I$9:$S$9)</f>
        <v>-28.248584185830527</v>
      </c>
      <c r="J26" s="213">
        <f>SUM(C26:I26)</f>
        <v>658.73126565980976</v>
      </c>
      <c r="T26" s="188"/>
      <c r="U26" s="240" t="s">
        <v>180</v>
      </c>
    </row>
    <row r="27" spans="1:21" x14ac:dyDescent="0.25">
      <c r="A27" s="187"/>
      <c r="C27" s="214"/>
      <c r="D27" s="214"/>
      <c r="E27" s="214"/>
      <c r="F27" s="214"/>
      <c r="G27" s="214"/>
      <c r="H27" s="214"/>
      <c r="I27" s="214"/>
      <c r="J27" s="214"/>
      <c r="K27" s="214"/>
      <c r="L27" s="214"/>
      <c r="T27" s="188"/>
    </row>
    <row r="28" spans="1:21" x14ac:dyDescent="0.25">
      <c r="A28" s="187"/>
      <c r="T28" s="188"/>
    </row>
    <row r="29" spans="1:21" x14ac:dyDescent="0.25">
      <c r="A29" s="187"/>
      <c r="T29" s="188"/>
    </row>
    <row r="30" spans="1:21" x14ac:dyDescent="0.25">
      <c r="A30" s="187"/>
      <c r="B30" s="206" t="s">
        <v>153</v>
      </c>
      <c r="T30" s="188"/>
    </row>
    <row r="31" spans="1:21" x14ac:dyDescent="0.25">
      <c r="A31" s="187"/>
      <c r="B31" s="240" t="s">
        <v>166</v>
      </c>
      <c r="C31" s="229">
        <v>5</v>
      </c>
      <c r="D31" s="201" t="s">
        <v>178</v>
      </c>
      <c r="T31" s="188"/>
      <c r="U31" s="240" t="s">
        <v>179</v>
      </c>
    </row>
    <row r="32" spans="1:21" x14ac:dyDescent="0.25">
      <c r="A32" s="187"/>
      <c r="B32" s="240" t="s">
        <v>167</v>
      </c>
      <c r="C32" s="207">
        <v>0</v>
      </c>
      <c r="D32" s="201" t="s">
        <v>232</v>
      </c>
      <c r="T32" s="188"/>
      <c r="U32" s="240" t="s">
        <v>179</v>
      </c>
    </row>
    <row r="33" spans="1:21" x14ac:dyDescent="0.25">
      <c r="A33" s="187"/>
      <c r="C33" s="240">
        <f t="shared" ref="C33:S34" si="13">C17</f>
        <v>0</v>
      </c>
      <c r="D33" s="240">
        <f t="shared" si="13"/>
        <v>1</v>
      </c>
      <c r="E33" s="240">
        <f t="shared" si="13"/>
        <v>2</v>
      </c>
      <c r="F33" s="240">
        <f t="shared" si="13"/>
        <v>3</v>
      </c>
      <c r="G33" s="240">
        <f t="shared" si="13"/>
        <v>4</v>
      </c>
      <c r="H33" s="240">
        <f t="shared" si="13"/>
        <v>5</v>
      </c>
      <c r="I33" s="240">
        <f t="shared" si="13"/>
        <v>6</v>
      </c>
      <c r="J33" s="240">
        <f t="shared" si="13"/>
        <v>7</v>
      </c>
      <c r="K33" s="240">
        <f t="shared" si="13"/>
        <v>8</v>
      </c>
      <c r="L33" s="240">
        <f t="shared" si="13"/>
        <v>9</v>
      </c>
      <c r="M33" s="240">
        <f t="shared" si="13"/>
        <v>10</v>
      </c>
      <c r="N33" s="240">
        <f t="shared" si="13"/>
        <v>11</v>
      </c>
      <c r="O33" s="240">
        <f t="shared" si="13"/>
        <v>12</v>
      </c>
      <c r="P33" s="240">
        <f t="shared" si="13"/>
        <v>13</v>
      </c>
      <c r="Q33" s="240">
        <f t="shared" si="13"/>
        <v>14</v>
      </c>
      <c r="R33" s="240">
        <f t="shared" si="13"/>
        <v>15</v>
      </c>
      <c r="S33" s="240">
        <f t="shared" si="13"/>
        <v>16</v>
      </c>
      <c r="T33" s="188"/>
    </row>
    <row r="34" spans="1:21" x14ac:dyDescent="0.25">
      <c r="A34" s="187"/>
      <c r="C34" s="240" t="str">
        <f t="shared" si="13"/>
        <v>CY2019/20</v>
      </c>
      <c r="D34" s="240" t="str">
        <f t="shared" si="13"/>
        <v>CY2020/21</v>
      </c>
      <c r="E34" s="240" t="str">
        <f t="shared" si="13"/>
        <v>CY2021/22</v>
      </c>
      <c r="F34" s="240" t="str">
        <f t="shared" si="13"/>
        <v>CY2022/23</v>
      </c>
      <c r="G34" s="240" t="str">
        <f t="shared" si="13"/>
        <v>CY2023/24</v>
      </c>
      <c r="H34" s="240" t="str">
        <f t="shared" si="13"/>
        <v>CY2024/25</v>
      </c>
      <c r="I34" s="240" t="str">
        <f t="shared" si="13"/>
        <v>CY2025/26</v>
      </c>
      <c r="J34" s="240" t="str">
        <f t="shared" si="13"/>
        <v>CY2026/27</v>
      </c>
      <c r="K34" s="240" t="str">
        <f t="shared" si="13"/>
        <v>CY2027/28</v>
      </c>
      <c r="L34" s="240" t="str">
        <f t="shared" si="13"/>
        <v>CY2028/29</v>
      </c>
      <c r="M34" s="240" t="str">
        <f t="shared" si="13"/>
        <v>CY2029/30</v>
      </c>
      <c r="N34" s="240" t="str">
        <f t="shared" si="13"/>
        <v>CY2030/31</v>
      </c>
      <c r="O34" s="240" t="str">
        <f t="shared" si="13"/>
        <v>CY2031/32</v>
      </c>
      <c r="P34" s="240" t="str">
        <f t="shared" si="13"/>
        <v>CY2032/33</v>
      </c>
      <c r="Q34" s="240" t="str">
        <f t="shared" si="13"/>
        <v>CY2033/34</v>
      </c>
      <c r="R34" s="240" t="str">
        <f t="shared" si="13"/>
        <v>CY2034/35</v>
      </c>
      <c r="S34" s="240" t="s">
        <v>273</v>
      </c>
      <c r="T34" s="188" t="s">
        <v>165</v>
      </c>
    </row>
    <row r="35" spans="1:21" x14ac:dyDescent="0.25">
      <c r="A35" s="187"/>
      <c r="B35" s="240" t="s">
        <v>233</v>
      </c>
      <c r="C35" s="207">
        <v>0</v>
      </c>
      <c r="D35" s="207">
        <v>0</v>
      </c>
      <c r="E35" s="207">
        <v>0</v>
      </c>
      <c r="F35" s="207">
        <v>0</v>
      </c>
      <c r="G35" s="207">
        <v>0</v>
      </c>
      <c r="H35" s="207">
        <v>0</v>
      </c>
      <c r="I35" s="207">
        <v>0</v>
      </c>
      <c r="T35" s="188"/>
      <c r="U35" s="240" t="s">
        <v>179</v>
      </c>
    </row>
    <row r="36" spans="1:21" x14ac:dyDescent="0.25">
      <c r="A36" s="187"/>
      <c r="B36" s="240" t="s">
        <v>234</v>
      </c>
      <c r="C36" s="208">
        <f>IF(C33=$C31+6,-$C32,0)</f>
        <v>0</v>
      </c>
      <c r="D36" s="208">
        <f t="shared" ref="D36:S36" si="14">IF(D33=$C31+6,-$C32,0)</f>
        <v>0</v>
      </c>
      <c r="E36" s="208">
        <f t="shared" si="14"/>
        <v>0</v>
      </c>
      <c r="F36" s="208">
        <f t="shared" si="14"/>
        <v>0</v>
      </c>
      <c r="G36" s="208">
        <f t="shared" si="14"/>
        <v>0</v>
      </c>
      <c r="H36" s="208">
        <f t="shared" si="14"/>
        <v>0</v>
      </c>
      <c r="I36" s="208">
        <f t="shared" si="14"/>
        <v>0</v>
      </c>
      <c r="J36" s="208">
        <f t="shared" si="14"/>
        <v>0</v>
      </c>
      <c r="K36" s="208">
        <f t="shared" si="14"/>
        <v>0</v>
      </c>
      <c r="L36" s="208">
        <f t="shared" si="14"/>
        <v>0</v>
      </c>
      <c r="M36" s="208">
        <f t="shared" si="14"/>
        <v>0</v>
      </c>
      <c r="N36" s="208">
        <f t="shared" si="14"/>
        <v>0</v>
      </c>
      <c r="O36" s="208">
        <f t="shared" si="14"/>
        <v>0</v>
      </c>
      <c r="P36" s="208">
        <f t="shared" si="14"/>
        <v>0</v>
      </c>
      <c r="Q36" s="208">
        <f t="shared" si="14"/>
        <v>0</v>
      </c>
      <c r="R36" s="208">
        <f t="shared" si="14"/>
        <v>0</v>
      </c>
      <c r="S36" s="208">
        <f t="shared" si="14"/>
        <v>0</v>
      </c>
      <c r="T36" s="188"/>
      <c r="U36" s="240" t="s">
        <v>180</v>
      </c>
    </row>
    <row r="37" spans="1:21" x14ac:dyDescent="0.25">
      <c r="A37" s="187"/>
      <c r="B37" s="240" t="s">
        <v>235</v>
      </c>
      <c r="C37" s="208"/>
      <c r="D37" s="208"/>
      <c r="E37" s="208"/>
      <c r="F37" s="208"/>
      <c r="G37" s="208"/>
      <c r="H37" s="208"/>
      <c r="I37" s="208">
        <f>IF(I33&lt;=$C31+5,-$J42/I$10,0)</f>
        <v>0</v>
      </c>
      <c r="J37" s="208">
        <f t="shared" ref="J37:S37" si="15">IF(J33&lt;=$C31+5,-$J42/J$10,0)</f>
        <v>0</v>
      </c>
      <c r="K37" s="208">
        <f t="shared" si="15"/>
        <v>0</v>
      </c>
      <c r="L37" s="208">
        <f t="shared" si="15"/>
        <v>0</v>
      </c>
      <c r="M37" s="208">
        <f t="shared" si="15"/>
        <v>0</v>
      </c>
      <c r="N37" s="208">
        <f t="shared" si="15"/>
        <v>0</v>
      </c>
      <c r="O37" s="208">
        <f t="shared" si="15"/>
        <v>0</v>
      </c>
      <c r="P37" s="208">
        <f t="shared" si="15"/>
        <v>0</v>
      </c>
      <c r="Q37" s="208">
        <f t="shared" si="15"/>
        <v>0</v>
      </c>
      <c r="R37" s="208">
        <f t="shared" si="15"/>
        <v>0</v>
      </c>
      <c r="S37" s="208">
        <f t="shared" si="15"/>
        <v>0</v>
      </c>
      <c r="T37" s="188"/>
      <c r="U37" s="240" t="s">
        <v>180</v>
      </c>
    </row>
    <row r="38" spans="1:21" x14ac:dyDescent="0.25">
      <c r="A38" s="187"/>
      <c r="B38" s="240" t="s">
        <v>236</v>
      </c>
      <c r="C38" s="208">
        <f>SUM(C35:C37)</f>
        <v>0</v>
      </c>
      <c r="D38" s="208">
        <f t="shared" ref="D38:S38" si="16">SUM(D35:D37)</f>
        <v>0</v>
      </c>
      <c r="E38" s="208">
        <f t="shared" si="16"/>
        <v>0</v>
      </c>
      <c r="F38" s="208">
        <f t="shared" si="16"/>
        <v>0</v>
      </c>
      <c r="G38" s="208">
        <f t="shared" si="16"/>
        <v>0</v>
      </c>
      <c r="H38" s="208">
        <f t="shared" si="16"/>
        <v>0</v>
      </c>
      <c r="I38" s="208">
        <f t="shared" si="16"/>
        <v>0</v>
      </c>
      <c r="J38" s="208">
        <f t="shared" si="16"/>
        <v>0</v>
      </c>
      <c r="K38" s="208">
        <f t="shared" si="16"/>
        <v>0</v>
      </c>
      <c r="L38" s="208">
        <f t="shared" si="16"/>
        <v>0</v>
      </c>
      <c r="M38" s="208">
        <f t="shared" si="16"/>
        <v>0</v>
      </c>
      <c r="N38" s="208">
        <f t="shared" si="16"/>
        <v>0</v>
      </c>
      <c r="O38" s="208">
        <f t="shared" si="16"/>
        <v>0</v>
      </c>
      <c r="P38" s="208">
        <f t="shared" si="16"/>
        <v>0</v>
      </c>
      <c r="Q38" s="208">
        <f t="shared" si="16"/>
        <v>0</v>
      </c>
      <c r="R38" s="208">
        <f t="shared" si="16"/>
        <v>0</v>
      </c>
      <c r="S38" s="208">
        <f t="shared" si="16"/>
        <v>0</v>
      </c>
      <c r="T38" s="209" t="s">
        <v>237</v>
      </c>
      <c r="U38" s="240" t="s">
        <v>180</v>
      </c>
    </row>
    <row r="39" spans="1:21" x14ac:dyDescent="0.25">
      <c r="A39" s="187"/>
      <c r="B39" s="240" t="s">
        <v>270</v>
      </c>
      <c r="C39" s="208">
        <f t="shared" ref="C39:S39" si="17">C38*C11</f>
        <v>0</v>
      </c>
      <c r="D39" s="208">
        <f t="shared" si="17"/>
        <v>0</v>
      </c>
      <c r="E39" s="208">
        <f t="shared" si="17"/>
        <v>0</v>
      </c>
      <c r="F39" s="208">
        <f t="shared" si="17"/>
        <v>0</v>
      </c>
      <c r="G39" s="208">
        <f t="shared" si="17"/>
        <v>0</v>
      </c>
      <c r="H39" s="208">
        <f t="shared" si="17"/>
        <v>0</v>
      </c>
      <c r="I39" s="208">
        <f t="shared" si="17"/>
        <v>0</v>
      </c>
      <c r="J39" s="208">
        <f t="shared" si="17"/>
        <v>0</v>
      </c>
      <c r="K39" s="208">
        <f t="shared" si="17"/>
        <v>0</v>
      </c>
      <c r="L39" s="208">
        <f t="shared" si="17"/>
        <v>0</v>
      </c>
      <c r="M39" s="208">
        <f t="shared" si="17"/>
        <v>0</v>
      </c>
      <c r="N39" s="208">
        <f t="shared" si="17"/>
        <v>0</v>
      </c>
      <c r="O39" s="208">
        <f t="shared" si="17"/>
        <v>0</v>
      </c>
      <c r="P39" s="208">
        <f t="shared" si="17"/>
        <v>0</v>
      </c>
      <c r="Q39" s="208">
        <f t="shared" si="17"/>
        <v>0</v>
      </c>
      <c r="R39" s="208">
        <f t="shared" si="17"/>
        <v>0</v>
      </c>
      <c r="S39" s="208">
        <f t="shared" si="17"/>
        <v>0</v>
      </c>
      <c r="T39" s="199">
        <f>ABS(SUM(C39:S39))</f>
        <v>0</v>
      </c>
      <c r="U39" s="240" t="s">
        <v>180</v>
      </c>
    </row>
    <row r="40" spans="1:21" x14ac:dyDescent="0.25">
      <c r="A40" s="187"/>
      <c r="C40" s="215"/>
      <c r="D40" s="215"/>
      <c r="E40" s="215"/>
      <c r="F40" s="215"/>
      <c r="G40" s="215"/>
      <c r="H40" s="215"/>
      <c r="I40" s="215"/>
      <c r="J40" s="215"/>
      <c r="K40" s="215"/>
      <c r="L40" s="215"/>
      <c r="M40" s="215"/>
      <c r="N40" s="215"/>
      <c r="O40" s="215"/>
      <c r="P40" s="215"/>
      <c r="Q40" s="215"/>
      <c r="R40" s="215"/>
      <c r="S40" s="215"/>
      <c r="T40" s="199"/>
      <c r="U40" s="240" t="s">
        <v>180</v>
      </c>
    </row>
    <row r="41" spans="1:21" x14ac:dyDescent="0.25">
      <c r="A41" s="187"/>
      <c r="C41" s="211" t="str">
        <f>"Inv. Yr. "&amp;C33</f>
        <v>Inv. Yr. 0</v>
      </c>
      <c r="D41" s="211" t="str">
        <f t="shared" ref="D41:H41" si="18">"Inv. Yr. "&amp;D33</f>
        <v>Inv. Yr. 1</v>
      </c>
      <c r="E41" s="211" t="str">
        <f t="shared" si="18"/>
        <v>Inv. Yr. 2</v>
      </c>
      <c r="F41" s="211" t="str">
        <f t="shared" si="18"/>
        <v>Inv. Yr. 3</v>
      </c>
      <c r="G41" s="211" t="str">
        <f t="shared" si="18"/>
        <v>Inv. Yr. 4</v>
      </c>
      <c r="H41" s="211" t="str">
        <f t="shared" si="18"/>
        <v>Inv. Yr. 5</v>
      </c>
      <c r="I41" s="211" t="s">
        <v>239</v>
      </c>
      <c r="J41" s="211" t="s">
        <v>165</v>
      </c>
      <c r="T41" s="188"/>
    </row>
    <row r="42" spans="1:21" x14ac:dyDescent="0.25">
      <c r="A42" s="187"/>
      <c r="B42" s="240" t="s">
        <v>168</v>
      </c>
      <c r="C42" s="212">
        <f>D35*D$11/SUMIF($I$33:$S$33,"&lt;="&amp;$C31+5,$I$9:$S$9)</f>
        <v>0</v>
      </c>
      <c r="D42" s="212">
        <f t="shared" ref="D42:H42" si="19">E35*E$11/SUMIF($I$33:$S$33,"&lt;="&amp;$C31+5,$I$9:$S$9)</f>
        <v>0</v>
      </c>
      <c r="E42" s="212">
        <f t="shared" si="19"/>
        <v>0</v>
      </c>
      <c r="F42" s="212">
        <f t="shared" si="19"/>
        <v>0</v>
      </c>
      <c r="G42" s="212">
        <f t="shared" si="19"/>
        <v>0</v>
      </c>
      <c r="H42" s="212">
        <f t="shared" si="19"/>
        <v>0</v>
      </c>
      <c r="I42" s="212">
        <f>SUMPRODUCT($F$11:$S$11,F36:S36)/SUMIF(I33:S33,"&lt;="&amp;C31+5,$I$9:$S$9)</f>
        <v>0</v>
      </c>
      <c r="J42" s="213">
        <f>SUM(C42:I42)</f>
        <v>0</v>
      </c>
      <c r="T42" s="188"/>
      <c r="U42" s="240" t="s">
        <v>180</v>
      </c>
    </row>
    <row r="43" spans="1:21" x14ac:dyDescent="0.25">
      <c r="A43" s="187"/>
      <c r="F43" s="214"/>
      <c r="I43" s="214"/>
      <c r="T43" s="188"/>
    </row>
    <row r="44" spans="1:21" x14ac:dyDescent="0.25">
      <c r="A44" s="187"/>
      <c r="E44" s="216"/>
      <c r="T44" s="188"/>
    </row>
    <row r="45" spans="1:21" x14ac:dyDescent="0.25">
      <c r="A45" s="187"/>
      <c r="B45" s="206" t="s">
        <v>154</v>
      </c>
      <c r="T45" s="188"/>
    </row>
    <row r="46" spans="1:21" ht="15.75" thickBot="1" x14ac:dyDescent="0.3">
      <c r="A46" s="187"/>
      <c r="T46" s="188"/>
    </row>
    <row r="47" spans="1:21" x14ac:dyDescent="0.25">
      <c r="A47" s="187"/>
      <c r="B47" s="197" t="s">
        <v>176</v>
      </c>
      <c r="C47" s="198" t="s">
        <v>189</v>
      </c>
      <c r="D47" s="192"/>
      <c r="T47" s="188"/>
    </row>
    <row r="48" spans="1:21" x14ac:dyDescent="0.25">
      <c r="A48" s="187"/>
      <c r="B48" s="193" t="s">
        <v>169</v>
      </c>
      <c r="C48" s="217" t="s">
        <v>161</v>
      </c>
      <c r="D48" s="194"/>
      <c r="T48" s="188"/>
    </row>
    <row r="49" spans="1:20" x14ac:dyDescent="0.25">
      <c r="A49" s="187"/>
      <c r="B49" s="193" t="s">
        <v>152</v>
      </c>
      <c r="C49" s="218">
        <f>J26</f>
        <v>658.73126565980976</v>
      </c>
      <c r="D49" s="194"/>
      <c r="T49" s="188"/>
    </row>
    <row r="50" spans="1:20" x14ac:dyDescent="0.25">
      <c r="A50" s="187"/>
      <c r="B50" s="193" t="s">
        <v>153</v>
      </c>
      <c r="C50" s="218">
        <f>J42</f>
        <v>0</v>
      </c>
      <c r="D50" s="194"/>
      <c r="T50" s="188"/>
    </row>
    <row r="51" spans="1:20" x14ac:dyDescent="0.25">
      <c r="A51" s="187"/>
      <c r="B51" s="193" t="s">
        <v>177</v>
      </c>
      <c r="C51" s="2"/>
      <c r="D51" s="194"/>
      <c r="T51" s="188"/>
    </row>
    <row r="52" spans="1:20" x14ac:dyDescent="0.25">
      <c r="A52" s="187"/>
      <c r="B52" s="193"/>
      <c r="C52" s="2"/>
      <c r="D52" s="194"/>
      <c r="T52" s="188"/>
    </row>
    <row r="53" spans="1:20" ht="15.75" thickBot="1" x14ac:dyDescent="0.3">
      <c r="A53" s="187"/>
      <c r="B53" s="219" t="s">
        <v>271</v>
      </c>
      <c r="C53" s="228">
        <f>SUM(C49:C50)</f>
        <v>658.73126565980976</v>
      </c>
      <c r="D53" s="194"/>
      <c r="T53" s="188"/>
    </row>
    <row r="54" spans="1:20" ht="16.5" thickTop="1" thickBot="1" x14ac:dyDescent="0.3">
      <c r="A54" s="187"/>
      <c r="B54" s="219"/>
      <c r="C54" s="228"/>
      <c r="D54" s="194"/>
      <c r="T54" s="188"/>
    </row>
    <row r="55" spans="1:20" ht="16.5" thickTop="1" thickBot="1" x14ac:dyDescent="0.3">
      <c r="A55" s="189"/>
      <c r="B55" s="221"/>
      <c r="C55" s="195"/>
      <c r="D55" s="196"/>
      <c r="E55" s="189"/>
      <c r="T55" s="188"/>
    </row>
    <row r="56" spans="1:20" ht="15.75" thickBot="1" x14ac:dyDescent="0.3">
      <c r="A56" s="189"/>
      <c r="B56" s="190"/>
      <c r="C56" s="190"/>
      <c r="D56" s="190"/>
      <c r="E56" s="190"/>
      <c r="F56" s="190"/>
      <c r="G56" s="190"/>
      <c r="H56" s="190"/>
      <c r="I56" s="190"/>
      <c r="J56" s="190"/>
      <c r="K56" s="190"/>
      <c r="L56" s="190"/>
      <c r="M56" s="190"/>
      <c r="N56" s="190"/>
      <c r="O56" s="190"/>
      <c r="P56" s="190"/>
      <c r="Q56" s="190"/>
      <c r="R56" s="190"/>
      <c r="S56" s="190"/>
      <c r="T56" s="191"/>
    </row>
    <row r="59" spans="1:20" x14ac:dyDescent="0.25">
      <c r="C59" s="240" t="s">
        <v>192</v>
      </c>
    </row>
  </sheetData>
  <mergeCells count="1">
    <mergeCell ref="B3:M3"/>
  </mergeCells>
  <conditionalFormatting sqref="T23">
    <cfRule type="cellIs" dxfId="9" priority="2" operator="greaterThan">
      <formula>0.5</formula>
    </cfRule>
  </conditionalFormatting>
  <conditionalFormatting sqref="T39">
    <cfRule type="cellIs" dxfId="8" priority="1" operator="greaterThan">
      <formula>0.5</formula>
    </cfRule>
  </conditionalFormatting>
  <dataValidations count="1">
    <dataValidation type="list" allowBlank="1" showInputMessage="1" showErrorMessage="1" sqref="C15 C31">
      <formula1>"1, 2, 3, 4, 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topLeftCell="A30" workbookViewId="0">
      <selection activeCell="C53" sqref="C53"/>
    </sheetView>
  </sheetViews>
  <sheetFormatPr defaultRowHeight="15" x14ac:dyDescent="0.25"/>
  <cols>
    <col min="2" max="2" width="49.5703125" bestFit="1" customWidth="1"/>
    <col min="3" max="3" width="11.140625" customWidth="1"/>
    <col min="4" max="4" width="11.5703125" customWidth="1"/>
    <col min="5" max="5" width="10.5703125" bestFit="1" customWidth="1"/>
    <col min="6" max="11" width="9.7109375" bestFit="1" customWidth="1"/>
    <col min="12" max="12" width="8.85546875"/>
    <col min="13" max="13" width="9.28515625" customWidth="1"/>
  </cols>
  <sheetData>
    <row r="1" spans="1:30" ht="18.75" x14ac:dyDescent="0.3">
      <c r="A1" s="200" t="s">
        <v>292</v>
      </c>
      <c r="B1" s="201"/>
      <c r="C1" s="240"/>
      <c r="D1" s="240"/>
      <c r="E1" s="240"/>
      <c r="F1" s="240"/>
      <c r="G1" s="240"/>
      <c r="H1" s="240"/>
      <c r="I1" s="240"/>
      <c r="J1" s="240"/>
      <c r="K1" s="240"/>
      <c r="L1" s="240"/>
      <c r="M1" s="240"/>
      <c r="N1" s="240"/>
      <c r="O1" s="240"/>
      <c r="P1" s="240"/>
      <c r="Q1" s="240"/>
      <c r="R1" s="240"/>
      <c r="S1" s="240"/>
      <c r="T1" s="188"/>
      <c r="U1" s="240"/>
      <c r="V1" s="240"/>
      <c r="W1" s="240"/>
      <c r="X1" s="240"/>
      <c r="Y1" s="240"/>
      <c r="Z1" s="240"/>
      <c r="AA1" s="240"/>
      <c r="AB1" s="240"/>
      <c r="AC1" s="240"/>
      <c r="AD1" s="240"/>
    </row>
    <row r="2" spans="1:30" x14ac:dyDescent="0.25">
      <c r="A2" s="187"/>
      <c r="B2" s="201"/>
      <c r="C2" s="240"/>
      <c r="D2" s="240"/>
      <c r="E2" s="240"/>
      <c r="F2" s="240"/>
      <c r="G2" s="240"/>
      <c r="H2" s="240"/>
      <c r="I2" s="240"/>
      <c r="J2" s="240"/>
      <c r="K2" s="240"/>
      <c r="L2" s="240"/>
      <c r="M2" s="240"/>
      <c r="N2" s="240"/>
      <c r="O2" s="240"/>
      <c r="P2" s="240"/>
      <c r="Q2" s="240"/>
      <c r="R2" s="240"/>
      <c r="S2" s="240"/>
      <c r="T2" s="188"/>
      <c r="U2" s="240"/>
      <c r="V2" s="240"/>
      <c r="W2" s="240"/>
      <c r="X2" s="240"/>
      <c r="Y2" s="240"/>
      <c r="Z2" s="240"/>
      <c r="AA2" s="240"/>
      <c r="AB2" s="240"/>
      <c r="AC2" s="240"/>
      <c r="AD2" s="240"/>
    </row>
    <row r="3" spans="1:30" ht="44.25" customHeight="1" x14ac:dyDescent="0.25">
      <c r="A3" s="187"/>
      <c r="B3" s="287" t="s">
        <v>266</v>
      </c>
      <c r="C3" s="287"/>
      <c r="D3" s="287"/>
      <c r="E3" s="287"/>
      <c r="F3" s="287"/>
      <c r="G3" s="287"/>
      <c r="H3" s="287"/>
      <c r="I3" s="287"/>
      <c r="J3" s="287"/>
      <c r="K3" s="287"/>
      <c r="L3" s="287"/>
      <c r="M3" s="287"/>
      <c r="N3" s="240"/>
      <c r="O3" s="240"/>
      <c r="P3" s="240"/>
      <c r="Q3" s="240"/>
      <c r="R3" s="240"/>
      <c r="S3" s="240"/>
      <c r="T3" s="188"/>
      <c r="U3" s="240"/>
      <c r="V3" s="240"/>
      <c r="W3" s="240"/>
      <c r="X3" s="240"/>
      <c r="Y3" s="240"/>
      <c r="Z3" s="240"/>
      <c r="AA3" s="240"/>
      <c r="AB3" s="240"/>
      <c r="AC3" s="240"/>
      <c r="AD3" s="240"/>
    </row>
    <row r="4" spans="1:30" x14ac:dyDescent="0.25">
      <c r="A4" s="187"/>
      <c r="B4" s="201"/>
      <c r="C4" s="240"/>
      <c r="D4" s="240"/>
      <c r="E4" s="240"/>
      <c r="F4" s="240"/>
      <c r="G4" s="240"/>
      <c r="H4" s="240"/>
      <c r="I4" s="240"/>
      <c r="J4" s="240"/>
      <c r="K4" s="240"/>
      <c r="L4" s="240"/>
      <c r="M4" s="240"/>
      <c r="N4" s="240"/>
      <c r="O4" s="240"/>
      <c r="P4" s="240"/>
      <c r="Q4" s="240"/>
      <c r="R4" s="240"/>
      <c r="S4" s="240"/>
      <c r="T4" s="188"/>
      <c r="U4" s="240"/>
      <c r="V4" s="240"/>
      <c r="W4" s="240"/>
      <c r="X4" s="240"/>
      <c r="Y4" s="240"/>
      <c r="Z4" s="240"/>
      <c r="AA4" s="240"/>
      <c r="AB4" s="240"/>
      <c r="AC4" s="240"/>
      <c r="AD4" s="240"/>
    </row>
    <row r="5" spans="1:30" x14ac:dyDescent="0.25">
      <c r="A5" s="187"/>
      <c r="B5" s="240" t="s">
        <v>164</v>
      </c>
      <c r="C5" s="202">
        <v>5.3999999999999999E-2</v>
      </c>
      <c r="D5" s="240"/>
      <c r="E5" s="240"/>
      <c r="F5" s="240"/>
      <c r="G5" s="240"/>
      <c r="H5" s="240"/>
      <c r="I5" s="240"/>
      <c r="J5" s="240"/>
      <c r="K5" s="240"/>
      <c r="L5" s="240"/>
      <c r="M5" s="240"/>
      <c r="N5" s="240"/>
      <c r="O5" s="240"/>
      <c r="P5" s="240"/>
      <c r="Q5" s="240"/>
      <c r="R5" s="240"/>
      <c r="S5" s="240"/>
      <c r="T5" s="188"/>
      <c r="U5" s="240"/>
      <c r="V5" s="240"/>
      <c r="W5" s="240"/>
      <c r="X5" s="240"/>
      <c r="Y5" s="240"/>
      <c r="Z5" s="240"/>
      <c r="AA5" s="240"/>
      <c r="AB5" s="240"/>
      <c r="AC5" s="240"/>
      <c r="AD5" s="240"/>
    </row>
    <row r="6" spans="1:30" x14ac:dyDescent="0.25">
      <c r="A6" s="187"/>
      <c r="B6" s="240" t="s">
        <v>228</v>
      </c>
      <c r="C6" s="202">
        <v>0.02</v>
      </c>
      <c r="D6" s="240"/>
      <c r="E6" s="240"/>
      <c r="F6" s="240"/>
      <c r="G6" s="240"/>
      <c r="H6" s="240"/>
      <c r="I6" s="240"/>
      <c r="J6" s="240"/>
      <c r="K6" s="240"/>
      <c r="L6" s="240"/>
      <c r="M6" s="240"/>
      <c r="N6" s="240"/>
      <c r="O6" s="240"/>
      <c r="P6" s="240"/>
      <c r="Q6" s="240"/>
      <c r="R6" s="240"/>
      <c r="S6" s="240"/>
      <c r="T6" s="188"/>
      <c r="U6" s="240"/>
      <c r="V6" s="240"/>
      <c r="W6" s="240"/>
      <c r="X6" s="240"/>
      <c r="Y6" s="240"/>
      <c r="Z6" s="240"/>
      <c r="AA6" s="240"/>
      <c r="AB6" s="240"/>
      <c r="AC6" s="240"/>
      <c r="AD6" s="240"/>
    </row>
    <row r="7" spans="1:30" x14ac:dyDescent="0.25">
      <c r="A7" s="187"/>
      <c r="B7" s="240"/>
      <c r="C7" s="203"/>
      <c r="D7" s="203"/>
      <c r="E7" s="203"/>
      <c r="F7" s="240"/>
      <c r="G7" s="240"/>
      <c r="H7" s="240"/>
      <c r="I7" s="240"/>
      <c r="J7" s="240"/>
      <c r="K7" s="240"/>
      <c r="L7" s="240"/>
      <c r="M7" s="240"/>
      <c r="N7" s="240"/>
      <c r="O7" s="240"/>
      <c r="P7" s="240"/>
      <c r="Q7" s="240"/>
      <c r="R7" s="240"/>
      <c r="S7" s="240"/>
      <c r="T7" s="188"/>
      <c r="U7" s="240"/>
      <c r="V7" s="240"/>
      <c r="W7" s="240"/>
      <c r="X7" s="240"/>
      <c r="Y7" s="240"/>
      <c r="Z7" s="240"/>
      <c r="AA7" s="240"/>
      <c r="AB7" s="240"/>
      <c r="AC7" s="240"/>
      <c r="AD7" s="240"/>
    </row>
    <row r="8" spans="1:30" x14ac:dyDescent="0.25">
      <c r="A8" s="187"/>
      <c r="B8" s="240"/>
      <c r="C8" s="204" t="s">
        <v>155</v>
      </c>
      <c r="D8" s="204" t="s">
        <v>156</v>
      </c>
      <c r="E8" s="204" t="s">
        <v>157</v>
      </c>
      <c r="F8" s="204" t="s">
        <v>158</v>
      </c>
      <c r="G8" s="204" t="s">
        <v>159</v>
      </c>
      <c r="H8" s="204" t="s">
        <v>160</v>
      </c>
      <c r="I8" s="204" t="s">
        <v>161</v>
      </c>
      <c r="J8" s="240" t="s">
        <v>162</v>
      </c>
      <c r="K8" s="240" t="s">
        <v>163</v>
      </c>
      <c r="L8" s="240" t="s">
        <v>219</v>
      </c>
      <c r="M8" s="240" t="s">
        <v>220</v>
      </c>
      <c r="N8" s="240" t="s">
        <v>221</v>
      </c>
      <c r="O8" s="240" t="s">
        <v>222</v>
      </c>
      <c r="P8" s="240" t="s">
        <v>223</v>
      </c>
      <c r="Q8" s="240" t="s">
        <v>224</v>
      </c>
      <c r="R8" s="240" t="s">
        <v>225</v>
      </c>
      <c r="S8" t="s">
        <v>273</v>
      </c>
      <c r="T8" s="188"/>
      <c r="U8" s="240"/>
      <c r="V8" s="240"/>
      <c r="W8" s="240"/>
      <c r="X8" s="240"/>
      <c r="Y8" s="240"/>
      <c r="Z8" s="240"/>
      <c r="AA8" s="240"/>
      <c r="AB8" s="240"/>
      <c r="AC8" s="240"/>
      <c r="AD8" s="240"/>
    </row>
    <row r="9" spans="1:30" x14ac:dyDescent="0.25">
      <c r="A9" s="187"/>
      <c r="B9" s="240" t="s">
        <v>229</v>
      </c>
      <c r="C9" s="205">
        <f t="shared" ref="C9:H10" si="0">D9*(1+$C5)</f>
        <v>1.3710196056250556</v>
      </c>
      <c r="D9" s="205">
        <f t="shared" si="0"/>
        <v>1.3007776144450243</v>
      </c>
      <c r="E9" s="205">
        <f t="shared" si="0"/>
        <v>1.2341343590560001</v>
      </c>
      <c r="F9" s="205">
        <f t="shared" si="0"/>
        <v>1.1709054640000001</v>
      </c>
      <c r="G9" s="205">
        <f t="shared" si="0"/>
        <v>1.110916</v>
      </c>
      <c r="H9" s="205">
        <f t="shared" si="0"/>
        <v>1.054</v>
      </c>
      <c r="I9" s="205">
        <v>1</v>
      </c>
      <c r="J9" s="205">
        <f t="shared" ref="J9:S9" si="1">I9/(1+$C5)</f>
        <v>0.94876660341555974</v>
      </c>
      <c r="K9" s="205">
        <f t="shared" si="1"/>
        <v>0.90015806775669804</v>
      </c>
      <c r="L9" s="205">
        <f t="shared" si="1"/>
        <v>0.85403991248263567</v>
      </c>
      <c r="M9" s="205">
        <f t="shared" si="1"/>
        <v>0.8102845469474721</v>
      </c>
      <c r="N9" s="205">
        <f t="shared" si="1"/>
        <v>0.76877091740746872</v>
      </c>
      <c r="O9" s="205">
        <f t="shared" si="1"/>
        <v>0.72938417211334794</v>
      </c>
      <c r="P9" s="205">
        <f t="shared" si="1"/>
        <v>0.6920153435610511</v>
      </c>
      <c r="Q9" s="205">
        <f t="shared" si="1"/>
        <v>0.65656104702187013</v>
      </c>
      <c r="R9" s="205">
        <f t="shared" si="1"/>
        <v>0.62292319451790334</v>
      </c>
      <c r="S9" s="205">
        <f t="shared" si="1"/>
        <v>0.59100872345152122</v>
      </c>
      <c r="T9" s="188"/>
      <c r="U9" s="240"/>
      <c r="V9" s="240"/>
      <c r="W9" s="240"/>
      <c r="X9" s="240"/>
      <c r="Y9" s="240"/>
      <c r="Z9" s="240"/>
      <c r="AA9" s="240"/>
      <c r="AB9" s="240"/>
      <c r="AC9" s="240"/>
      <c r="AD9" s="240"/>
    </row>
    <row r="10" spans="1:30" x14ac:dyDescent="0.25">
      <c r="A10" s="187"/>
      <c r="B10" s="240" t="s">
        <v>230</v>
      </c>
      <c r="C10" s="205">
        <f t="shared" si="0"/>
        <v>1.1261624192640001</v>
      </c>
      <c r="D10" s="205">
        <f t="shared" si="0"/>
        <v>1.1040808032</v>
      </c>
      <c r="E10" s="205">
        <f t="shared" si="0"/>
        <v>1.08243216</v>
      </c>
      <c r="F10" s="205">
        <f t="shared" si="0"/>
        <v>1.0612079999999999</v>
      </c>
      <c r="G10" s="205">
        <f t="shared" si="0"/>
        <v>1.0404</v>
      </c>
      <c r="H10" s="205">
        <f t="shared" si="0"/>
        <v>1.02</v>
      </c>
      <c r="I10" s="205">
        <v>1</v>
      </c>
      <c r="J10" s="205">
        <f t="shared" ref="J10:S10" si="2">I10/(1+$C$6)</f>
        <v>0.98039215686274506</v>
      </c>
      <c r="K10" s="205">
        <f t="shared" si="2"/>
        <v>0.96116878123798533</v>
      </c>
      <c r="L10" s="205">
        <f t="shared" si="2"/>
        <v>0.94232233454704439</v>
      </c>
      <c r="M10" s="205">
        <f t="shared" si="2"/>
        <v>0.92384542602651409</v>
      </c>
      <c r="N10" s="205">
        <f t="shared" si="2"/>
        <v>0.90573080982991572</v>
      </c>
      <c r="O10" s="205">
        <f t="shared" si="2"/>
        <v>0.88797138218619187</v>
      </c>
      <c r="P10" s="205">
        <f t="shared" si="2"/>
        <v>0.87056017861391355</v>
      </c>
      <c r="Q10" s="205">
        <f t="shared" si="2"/>
        <v>0.85349037119011129</v>
      </c>
      <c r="R10" s="205">
        <f t="shared" si="2"/>
        <v>0.83675526587265814</v>
      </c>
      <c r="S10" s="205">
        <f t="shared" si="2"/>
        <v>0.82034829987515501</v>
      </c>
      <c r="T10" s="188"/>
      <c r="U10" s="240"/>
      <c r="V10" s="240"/>
      <c r="W10" s="240"/>
      <c r="X10" s="240"/>
      <c r="Y10" s="240"/>
      <c r="Z10" s="240"/>
      <c r="AA10" s="240"/>
      <c r="AB10" s="240"/>
      <c r="AC10" s="240"/>
      <c r="AD10" s="240"/>
    </row>
    <row r="11" spans="1:30" x14ac:dyDescent="0.25">
      <c r="A11" s="187"/>
      <c r="B11" s="240" t="s">
        <v>231</v>
      </c>
      <c r="C11" s="205">
        <f t="shared" ref="C11:G11" si="3">C9*C10</f>
        <v>1.543990755929088</v>
      </c>
      <c r="D11" s="205">
        <f t="shared" si="3"/>
        <v>1.4361635933410424</v>
      </c>
      <c r="E11" s="205">
        <f t="shared" si="3"/>
        <v>1.3358667200032017</v>
      </c>
      <c r="F11" s="205">
        <f t="shared" si="3"/>
        <v>1.242574245640512</v>
      </c>
      <c r="G11" s="205">
        <f t="shared" si="3"/>
        <v>1.1557970064</v>
      </c>
      <c r="H11" s="205">
        <f t="shared" ref="H11" si="4">H9*H10</f>
        <v>1.07508</v>
      </c>
      <c r="I11" s="205">
        <v>1</v>
      </c>
      <c r="J11" s="205">
        <f t="shared" ref="J11:S11" si="5">J9*J10</f>
        <v>0.9301633366819213</v>
      </c>
      <c r="K11" s="205">
        <f t="shared" si="5"/>
        <v>0.86520383290724523</v>
      </c>
      <c r="L11" s="205">
        <f t="shared" si="5"/>
        <v>0.80478088412699067</v>
      </c>
      <c r="M11" s="205">
        <f t="shared" si="5"/>
        <v>0.74857767247738827</v>
      </c>
      <c r="N11" s="205">
        <f t="shared" si="5"/>
        <v>0.69629950559715392</v>
      </c>
      <c r="O11" s="205">
        <f t="shared" si="5"/>
        <v>0.64767227145622086</v>
      </c>
      <c r="P11" s="205">
        <f t="shared" si="5"/>
        <v>0.60244100109407739</v>
      </c>
      <c r="Q11" s="205">
        <f t="shared" si="5"/>
        <v>0.56036853173166401</v>
      </c>
      <c r="R11" s="205">
        <f t="shared" si="5"/>
        <v>0.52123426324707378</v>
      </c>
      <c r="S11" s="205">
        <f t="shared" si="5"/>
        <v>0.4848330014948411</v>
      </c>
      <c r="T11" s="188"/>
      <c r="U11" s="240"/>
      <c r="V11" s="240"/>
      <c r="W11" s="240"/>
      <c r="X11" s="240"/>
      <c r="Y11" s="240"/>
      <c r="Z11" s="240"/>
      <c r="AA11" s="240"/>
      <c r="AB11" s="240"/>
      <c r="AC11" s="240"/>
      <c r="AD11" s="240"/>
    </row>
    <row r="12" spans="1:30" x14ac:dyDescent="0.25">
      <c r="A12" s="187"/>
      <c r="B12" s="240"/>
      <c r="C12" s="240"/>
      <c r="D12" s="240"/>
      <c r="E12" s="240"/>
      <c r="F12" s="240"/>
      <c r="G12" s="240"/>
      <c r="H12" s="240"/>
      <c r="I12" s="240"/>
      <c r="J12" s="240"/>
      <c r="K12" s="240"/>
      <c r="L12" s="240"/>
      <c r="M12" s="240"/>
      <c r="N12" s="240"/>
      <c r="O12" s="240"/>
      <c r="P12" s="240"/>
      <c r="Q12" s="240"/>
      <c r="R12" s="240"/>
      <c r="S12" s="240"/>
      <c r="T12" s="188"/>
      <c r="U12" s="240"/>
      <c r="V12" s="240"/>
      <c r="W12" s="240"/>
      <c r="X12" s="240"/>
      <c r="Y12" s="240"/>
      <c r="Z12" s="240"/>
      <c r="AA12" s="240"/>
      <c r="AB12" s="240"/>
      <c r="AC12" s="240"/>
      <c r="AD12" s="240"/>
    </row>
    <row r="13" spans="1:30" x14ac:dyDescent="0.25">
      <c r="A13" s="187"/>
      <c r="B13" s="240"/>
      <c r="C13" s="240"/>
      <c r="D13" s="240"/>
      <c r="E13" s="240"/>
      <c r="F13" s="240"/>
      <c r="G13" s="240"/>
      <c r="H13" s="240"/>
      <c r="I13" s="240"/>
      <c r="J13" s="240"/>
      <c r="K13" s="240"/>
      <c r="L13" s="240"/>
      <c r="M13" s="240"/>
      <c r="N13" s="240"/>
      <c r="O13" s="240"/>
      <c r="P13" s="240"/>
      <c r="Q13" s="240"/>
      <c r="R13" s="240"/>
      <c r="S13" s="240"/>
      <c r="T13" s="188"/>
      <c r="U13" s="240"/>
      <c r="V13" s="240"/>
      <c r="W13" s="240"/>
      <c r="X13" s="240"/>
      <c r="Y13" s="240"/>
      <c r="Z13" s="240"/>
      <c r="AA13" s="240"/>
      <c r="AB13" s="240"/>
      <c r="AC13" s="240"/>
      <c r="AD13" s="240"/>
    </row>
    <row r="14" spans="1:30" x14ac:dyDescent="0.25">
      <c r="A14" s="187"/>
      <c r="B14" s="206" t="s">
        <v>152</v>
      </c>
      <c r="C14" s="240"/>
      <c r="D14" s="240"/>
      <c r="E14" s="240"/>
      <c r="F14" s="240"/>
      <c r="G14" s="240"/>
      <c r="H14" s="240"/>
      <c r="I14" s="240"/>
      <c r="J14" s="240"/>
      <c r="K14" s="240"/>
      <c r="L14" s="240"/>
      <c r="M14" s="240"/>
      <c r="N14" s="240"/>
      <c r="O14" s="240"/>
      <c r="P14" s="240"/>
      <c r="Q14" s="240"/>
      <c r="R14" s="240"/>
      <c r="S14" s="240"/>
      <c r="T14" s="188"/>
      <c r="U14" s="240"/>
      <c r="V14" s="240"/>
      <c r="W14" s="240"/>
      <c r="X14" s="240"/>
      <c r="Y14" s="240"/>
      <c r="Z14" s="240"/>
      <c r="AA14" s="240"/>
      <c r="AB14" s="240"/>
      <c r="AC14" s="240"/>
      <c r="AD14" s="240"/>
    </row>
    <row r="15" spans="1:30" x14ac:dyDescent="0.25">
      <c r="A15" s="187"/>
      <c r="B15" s="240" t="s">
        <v>166</v>
      </c>
      <c r="C15" s="207">
        <v>3</v>
      </c>
      <c r="D15" s="201" t="s">
        <v>178</v>
      </c>
      <c r="E15" s="240"/>
      <c r="F15" s="240"/>
      <c r="G15" s="240"/>
      <c r="H15" s="240"/>
      <c r="I15" s="240"/>
      <c r="J15" s="240"/>
      <c r="K15" s="240"/>
      <c r="L15" s="240"/>
      <c r="M15" s="240"/>
      <c r="N15" s="240"/>
      <c r="O15" s="240"/>
      <c r="P15" s="240"/>
      <c r="Q15" s="240"/>
      <c r="R15" s="240"/>
      <c r="S15" s="240"/>
      <c r="T15" s="188"/>
      <c r="U15" s="240" t="s">
        <v>179</v>
      </c>
      <c r="V15" s="240"/>
      <c r="W15" s="240"/>
      <c r="X15" s="240"/>
      <c r="Y15" s="240"/>
      <c r="Z15" s="240"/>
      <c r="AA15" s="240"/>
      <c r="AB15" s="240"/>
      <c r="AC15" s="240"/>
      <c r="AD15" s="240"/>
    </row>
    <row r="16" spans="1:30" x14ac:dyDescent="0.25">
      <c r="A16" s="187"/>
      <c r="B16" s="240" t="s">
        <v>167</v>
      </c>
      <c r="C16" s="207">
        <v>100</v>
      </c>
      <c r="D16" s="201" t="s">
        <v>232</v>
      </c>
      <c r="E16" s="240"/>
      <c r="F16" s="240"/>
      <c r="G16" s="240"/>
      <c r="H16" s="240"/>
      <c r="I16" s="240"/>
      <c r="J16" s="240"/>
      <c r="K16" s="240"/>
      <c r="L16" s="240"/>
      <c r="M16" s="240"/>
      <c r="N16" s="240"/>
      <c r="O16" s="240"/>
      <c r="P16" s="240"/>
      <c r="Q16" s="240"/>
      <c r="R16" s="240"/>
      <c r="S16" s="240"/>
      <c r="T16" s="188"/>
      <c r="U16" s="240" t="s">
        <v>179</v>
      </c>
      <c r="V16" s="240"/>
      <c r="W16" s="240"/>
      <c r="X16" s="240"/>
      <c r="Y16" s="240"/>
      <c r="Z16" s="240"/>
      <c r="AA16" s="240"/>
      <c r="AB16" s="240"/>
      <c r="AC16" s="240"/>
      <c r="AD16" s="240"/>
    </row>
    <row r="17" spans="1:30" x14ac:dyDescent="0.25">
      <c r="A17" s="187"/>
      <c r="B17" s="240"/>
      <c r="C17" s="240">
        <v>0</v>
      </c>
      <c r="D17" s="240">
        <v>1</v>
      </c>
      <c r="E17" s="240">
        <v>2</v>
      </c>
      <c r="F17" s="240">
        <v>3</v>
      </c>
      <c r="G17" s="240">
        <v>4</v>
      </c>
      <c r="H17" s="240">
        <v>5</v>
      </c>
      <c r="I17" s="240">
        <v>6</v>
      </c>
      <c r="J17" s="240">
        <v>7</v>
      </c>
      <c r="K17" s="240">
        <v>8</v>
      </c>
      <c r="L17" s="240">
        <v>9</v>
      </c>
      <c r="M17" s="240">
        <f>L17+1</f>
        <v>10</v>
      </c>
      <c r="N17" s="240">
        <f t="shared" ref="N17:S17" si="6">M17+1</f>
        <v>11</v>
      </c>
      <c r="O17" s="240">
        <f t="shared" si="6"/>
        <v>12</v>
      </c>
      <c r="P17" s="240">
        <f t="shared" si="6"/>
        <v>13</v>
      </c>
      <c r="Q17" s="240">
        <f t="shared" si="6"/>
        <v>14</v>
      </c>
      <c r="R17" s="240">
        <f t="shared" si="6"/>
        <v>15</v>
      </c>
      <c r="S17" s="240">
        <f t="shared" si="6"/>
        <v>16</v>
      </c>
      <c r="T17" s="188"/>
      <c r="U17" s="240"/>
      <c r="V17" s="240"/>
      <c r="W17" s="240"/>
      <c r="X17" s="240"/>
      <c r="Y17" s="240"/>
      <c r="Z17" s="240"/>
      <c r="AA17" s="240"/>
      <c r="AB17" s="240"/>
      <c r="AC17" s="240"/>
      <c r="AD17" s="240"/>
    </row>
    <row r="18" spans="1:30" x14ac:dyDescent="0.25">
      <c r="A18" s="187"/>
      <c r="B18" s="240"/>
      <c r="C18" s="240" t="s">
        <v>155</v>
      </c>
      <c r="D18" s="240" t="s">
        <v>156</v>
      </c>
      <c r="E18" s="240" t="s">
        <v>157</v>
      </c>
      <c r="F18" s="240" t="s">
        <v>158</v>
      </c>
      <c r="G18" s="240" t="s">
        <v>159</v>
      </c>
      <c r="H18" s="240" t="s">
        <v>160</v>
      </c>
      <c r="I18" s="240" t="s">
        <v>161</v>
      </c>
      <c r="J18" s="240" t="s">
        <v>162</v>
      </c>
      <c r="K18" s="240" t="s">
        <v>163</v>
      </c>
      <c r="L18" s="240" t="s">
        <v>219</v>
      </c>
      <c r="M18" s="240" t="s">
        <v>220</v>
      </c>
      <c r="N18" s="240" t="s">
        <v>221</v>
      </c>
      <c r="O18" s="240" t="s">
        <v>222</v>
      </c>
      <c r="P18" s="240" t="s">
        <v>223</v>
      </c>
      <c r="Q18" s="240" t="s">
        <v>224</v>
      </c>
      <c r="R18" s="240" t="s">
        <v>225</v>
      </c>
      <c r="S18" s="240" t="s">
        <v>273</v>
      </c>
      <c r="T18" s="188" t="s">
        <v>165</v>
      </c>
      <c r="U18" s="240"/>
      <c r="V18" s="240"/>
      <c r="W18" s="240"/>
      <c r="X18" s="240"/>
      <c r="Y18" s="240"/>
      <c r="Z18" s="240"/>
      <c r="AA18" s="240"/>
      <c r="AB18" s="240"/>
      <c r="AC18" s="240"/>
      <c r="AD18" s="240"/>
    </row>
    <row r="19" spans="1:30" x14ac:dyDescent="0.25">
      <c r="A19" s="187"/>
      <c r="B19" s="240" t="s">
        <v>233</v>
      </c>
      <c r="C19" s="207">
        <v>0</v>
      </c>
      <c r="D19" s="207">
        <v>0</v>
      </c>
      <c r="E19" s="207">
        <v>1000</v>
      </c>
      <c r="F19" s="207">
        <v>500</v>
      </c>
      <c r="G19" s="207">
        <v>0</v>
      </c>
      <c r="H19" s="207">
        <v>0</v>
      </c>
      <c r="I19" s="207">
        <v>0</v>
      </c>
      <c r="J19" s="240"/>
      <c r="K19" s="240"/>
      <c r="L19" s="240"/>
      <c r="M19" s="240"/>
      <c r="N19" s="240"/>
      <c r="O19" s="240"/>
      <c r="P19" s="240"/>
      <c r="Q19" s="240"/>
      <c r="R19" s="240"/>
      <c r="S19" s="240"/>
      <c r="T19" s="188"/>
      <c r="U19" s="240" t="s">
        <v>179</v>
      </c>
      <c r="V19" s="240"/>
      <c r="W19" s="240"/>
      <c r="X19" s="240"/>
      <c r="Y19" s="240"/>
      <c r="Z19" s="240"/>
      <c r="AA19" s="240"/>
      <c r="AB19" s="240"/>
      <c r="AC19" s="240"/>
      <c r="AD19" s="240"/>
    </row>
    <row r="20" spans="1:30" x14ac:dyDescent="0.25">
      <c r="A20" s="187"/>
      <c r="B20" s="240" t="s">
        <v>234</v>
      </c>
      <c r="C20" s="208">
        <f t="shared" ref="C20:H20" si="7">IF(C17=$C15+6,-$C16,0)</f>
        <v>0</v>
      </c>
      <c r="D20" s="208">
        <f t="shared" si="7"/>
        <v>0</v>
      </c>
      <c r="E20" s="208">
        <f t="shared" si="7"/>
        <v>0</v>
      </c>
      <c r="F20" s="208">
        <f t="shared" si="7"/>
        <v>0</v>
      </c>
      <c r="G20" s="208">
        <f t="shared" si="7"/>
        <v>0</v>
      </c>
      <c r="H20" s="208">
        <f t="shared" si="7"/>
        <v>0</v>
      </c>
      <c r="I20" s="208">
        <f>IF(I17=$C15+6,-$C16,0)</f>
        <v>0</v>
      </c>
      <c r="J20" s="208">
        <f t="shared" ref="J20:S20" si="8">IF(J17=$C15+6,-$C16,0)</f>
        <v>0</v>
      </c>
      <c r="K20" s="208">
        <f t="shared" si="8"/>
        <v>0</v>
      </c>
      <c r="L20" s="208">
        <f t="shared" si="8"/>
        <v>-100</v>
      </c>
      <c r="M20" s="208">
        <f t="shared" si="8"/>
        <v>0</v>
      </c>
      <c r="N20" s="208">
        <f t="shared" si="8"/>
        <v>0</v>
      </c>
      <c r="O20" s="208">
        <f t="shared" si="8"/>
        <v>0</v>
      </c>
      <c r="P20" s="208">
        <f t="shared" si="8"/>
        <v>0</v>
      </c>
      <c r="Q20" s="208">
        <f t="shared" si="8"/>
        <v>0</v>
      </c>
      <c r="R20" s="208">
        <f t="shared" si="8"/>
        <v>0</v>
      </c>
      <c r="S20" s="208">
        <f t="shared" si="8"/>
        <v>0</v>
      </c>
      <c r="T20" s="188"/>
      <c r="U20" s="240" t="s">
        <v>180</v>
      </c>
      <c r="V20" s="240"/>
      <c r="W20" s="240"/>
      <c r="X20" s="240"/>
      <c r="Y20" s="240"/>
      <c r="Z20" s="240"/>
      <c r="AA20" s="240"/>
      <c r="AB20" s="240"/>
      <c r="AC20" s="240"/>
      <c r="AD20" s="240"/>
    </row>
    <row r="21" spans="1:30" x14ac:dyDescent="0.25">
      <c r="A21" s="187"/>
      <c r="B21" s="240" t="s">
        <v>235</v>
      </c>
      <c r="C21" s="208"/>
      <c r="D21" s="208"/>
      <c r="E21" s="208"/>
      <c r="F21" s="208"/>
      <c r="G21" s="208"/>
      <c r="H21" s="208"/>
      <c r="I21" s="208">
        <f>IF(I17&lt;=$C15+5,-$J26/I10,0)</f>
        <v>-658.73126565980976</v>
      </c>
      <c r="J21" s="208">
        <f t="shared" ref="J21:S21" si="9">IF(J17&lt;=$C15+5,-$J26/J10,0)</f>
        <v>-671.90589097300597</v>
      </c>
      <c r="K21" s="208">
        <f t="shared" si="9"/>
        <v>-685.34400879246607</v>
      </c>
      <c r="L21" s="208">
        <f t="shared" si="9"/>
        <v>0</v>
      </c>
      <c r="M21" s="208">
        <f t="shared" si="9"/>
        <v>0</v>
      </c>
      <c r="N21" s="208">
        <f t="shared" si="9"/>
        <v>0</v>
      </c>
      <c r="O21" s="208">
        <f t="shared" si="9"/>
        <v>0</v>
      </c>
      <c r="P21" s="208">
        <f t="shared" si="9"/>
        <v>0</v>
      </c>
      <c r="Q21" s="208">
        <f t="shared" si="9"/>
        <v>0</v>
      </c>
      <c r="R21" s="208">
        <f t="shared" si="9"/>
        <v>0</v>
      </c>
      <c r="S21" s="208">
        <f t="shared" si="9"/>
        <v>0</v>
      </c>
      <c r="T21" s="188"/>
      <c r="U21" s="240" t="s">
        <v>180</v>
      </c>
      <c r="V21" s="240"/>
      <c r="W21" s="240"/>
      <c r="X21" s="240"/>
      <c r="Y21" s="240"/>
      <c r="Z21" s="240"/>
      <c r="AA21" s="240"/>
      <c r="AB21" s="240"/>
      <c r="AC21" s="240"/>
      <c r="AD21" s="240"/>
    </row>
    <row r="22" spans="1:30" x14ac:dyDescent="0.25">
      <c r="A22" s="187"/>
      <c r="B22" s="240" t="s">
        <v>236</v>
      </c>
      <c r="C22" s="208">
        <f>SUM(C19:C20)</f>
        <v>0</v>
      </c>
      <c r="D22" s="208">
        <f t="shared" ref="D22:S22" si="10">SUM(D19:D21)</f>
        <v>0</v>
      </c>
      <c r="E22" s="208">
        <f t="shared" si="10"/>
        <v>1000</v>
      </c>
      <c r="F22" s="208">
        <f t="shared" si="10"/>
        <v>500</v>
      </c>
      <c r="G22" s="208">
        <f t="shared" si="10"/>
        <v>0</v>
      </c>
      <c r="H22" s="208">
        <f t="shared" si="10"/>
        <v>0</v>
      </c>
      <c r="I22" s="208">
        <f t="shared" si="10"/>
        <v>-658.73126565980976</v>
      </c>
      <c r="J22" s="208">
        <f t="shared" si="10"/>
        <v>-671.90589097300597</v>
      </c>
      <c r="K22" s="208">
        <f t="shared" si="10"/>
        <v>-685.34400879246607</v>
      </c>
      <c r="L22" s="208">
        <f t="shared" si="10"/>
        <v>-100</v>
      </c>
      <c r="M22" s="208">
        <f t="shared" si="10"/>
        <v>0</v>
      </c>
      <c r="N22" s="208">
        <f t="shared" si="10"/>
        <v>0</v>
      </c>
      <c r="O22" s="208">
        <f t="shared" si="10"/>
        <v>0</v>
      </c>
      <c r="P22" s="208">
        <f t="shared" si="10"/>
        <v>0</v>
      </c>
      <c r="Q22" s="208">
        <f t="shared" si="10"/>
        <v>0</v>
      </c>
      <c r="R22" s="208">
        <f t="shared" si="10"/>
        <v>0</v>
      </c>
      <c r="S22" s="208">
        <f t="shared" si="10"/>
        <v>0</v>
      </c>
      <c r="T22" s="209" t="s">
        <v>237</v>
      </c>
      <c r="U22" s="240" t="s">
        <v>180</v>
      </c>
      <c r="V22" s="240"/>
      <c r="W22" s="240"/>
      <c r="X22" s="240"/>
      <c r="Y22" s="240"/>
      <c r="Z22" s="240"/>
      <c r="AA22" s="240"/>
      <c r="AB22" s="240"/>
      <c r="AC22" s="240"/>
      <c r="AD22" s="240"/>
    </row>
    <row r="23" spans="1:30" x14ac:dyDescent="0.25">
      <c r="A23" s="187"/>
      <c r="B23" s="240" t="s">
        <v>270</v>
      </c>
      <c r="C23" s="208">
        <f t="shared" ref="C23:S23" si="11">C22*C11</f>
        <v>0</v>
      </c>
      <c r="D23" s="208">
        <f t="shared" si="11"/>
        <v>0</v>
      </c>
      <c r="E23" s="208">
        <f t="shared" si="11"/>
        <v>1335.8667200032016</v>
      </c>
      <c r="F23" s="208">
        <f t="shared" si="11"/>
        <v>621.28712282025595</v>
      </c>
      <c r="G23" s="208">
        <f t="shared" si="11"/>
        <v>0</v>
      </c>
      <c r="H23" s="208">
        <f t="shared" si="11"/>
        <v>0</v>
      </c>
      <c r="I23" s="208">
        <f t="shared" si="11"/>
        <v>-658.73126565980976</v>
      </c>
      <c r="J23" s="208">
        <f t="shared" si="11"/>
        <v>-624.98222548369051</v>
      </c>
      <c r="K23" s="210">
        <f t="shared" si="11"/>
        <v>-592.96226326725844</v>
      </c>
      <c r="L23" s="210">
        <f t="shared" si="11"/>
        <v>-80.478088412699066</v>
      </c>
      <c r="M23" s="210">
        <f t="shared" si="11"/>
        <v>0</v>
      </c>
      <c r="N23" s="210">
        <f t="shared" si="11"/>
        <v>0</v>
      </c>
      <c r="O23" s="210">
        <f t="shared" si="11"/>
        <v>0</v>
      </c>
      <c r="P23" s="210">
        <f t="shared" si="11"/>
        <v>0</v>
      </c>
      <c r="Q23" s="210">
        <f t="shared" si="11"/>
        <v>0</v>
      </c>
      <c r="R23" s="210">
        <f t="shared" si="11"/>
        <v>0</v>
      </c>
      <c r="S23" s="210">
        <f t="shared" si="11"/>
        <v>0</v>
      </c>
      <c r="T23" s="199">
        <f>ABS(SUM(C23:S23))</f>
        <v>8.5265128291212022E-14</v>
      </c>
      <c r="U23" s="240" t="s">
        <v>180</v>
      </c>
      <c r="V23" s="240"/>
      <c r="W23" s="240"/>
      <c r="X23" s="240"/>
      <c r="Y23" s="240"/>
      <c r="Z23" s="240"/>
      <c r="AA23" s="240"/>
      <c r="AB23" s="240"/>
      <c r="AC23" s="240"/>
      <c r="AD23" s="240"/>
    </row>
    <row r="24" spans="1:30" x14ac:dyDescent="0.25">
      <c r="A24" s="187"/>
      <c r="B24" s="240"/>
      <c r="C24" s="240"/>
      <c r="D24" s="240"/>
      <c r="E24" s="240"/>
      <c r="F24" s="240"/>
      <c r="G24" s="240"/>
      <c r="H24" s="240"/>
      <c r="I24" s="240"/>
      <c r="J24" s="240"/>
      <c r="K24" s="240"/>
      <c r="L24" s="240"/>
      <c r="M24" s="240"/>
      <c r="N24" s="240"/>
      <c r="O24" s="240"/>
      <c r="P24" s="240"/>
      <c r="Q24" s="240"/>
      <c r="R24" s="240"/>
      <c r="S24" s="240"/>
      <c r="T24" s="188"/>
      <c r="U24" s="240" t="s">
        <v>180</v>
      </c>
      <c r="V24" s="240"/>
      <c r="W24" s="240"/>
      <c r="X24" s="240"/>
      <c r="Y24" s="240"/>
      <c r="Z24" s="240"/>
      <c r="AA24" s="240"/>
      <c r="AB24" s="240"/>
      <c r="AC24" s="240"/>
      <c r="AD24" s="240"/>
    </row>
    <row r="25" spans="1:30" x14ac:dyDescent="0.25">
      <c r="A25" s="187"/>
      <c r="B25" s="240"/>
      <c r="C25" s="211" t="str">
        <f t="shared" ref="C25:H25" si="12">"Inv. Yr. "&amp;C17</f>
        <v>Inv. Yr. 0</v>
      </c>
      <c r="D25" s="211" t="str">
        <f t="shared" si="12"/>
        <v>Inv. Yr. 1</v>
      </c>
      <c r="E25" s="211" t="str">
        <f t="shared" si="12"/>
        <v>Inv. Yr. 2</v>
      </c>
      <c r="F25" s="211" t="str">
        <f t="shared" si="12"/>
        <v>Inv. Yr. 3</v>
      </c>
      <c r="G25" s="211" t="str">
        <f t="shared" si="12"/>
        <v>Inv. Yr. 4</v>
      </c>
      <c r="H25" s="211" t="str">
        <f t="shared" si="12"/>
        <v>Inv. Yr. 5</v>
      </c>
      <c r="I25" s="211" t="s">
        <v>239</v>
      </c>
      <c r="J25" s="211" t="s">
        <v>165</v>
      </c>
      <c r="K25" s="240"/>
      <c r="L25" s="240"/>
      <c r="M25" s="240"/>
      <c r="N25" s="240"/>
      <c r="O25" s="240"/>
      <c r="P25" s="240"/>
      <c r="Q25" s="240"/>
      <c r="R25" s="240"/>
      <c r="S25" s="240"/>
      <c r="T25" s="188"/>
      <c r="U25" s="240"/>
      <c r="V25" s="240"/>
      <c r="W25" s="240"/>
      <c r="X25" s="240"/>
      <c r="Y25" s="240"/>
      <c r="Z25" s="240"/>
      <c r="AA25" s="240"/>
      <c r="AB25" s="240"/>
      <c r="AC25" s="240"/>
      <c r="AD25" s="240"/>
    </row>
    <row r="26" spans="1:30" x14ac:dyDescent="0.25">
      <c r="A26" s="187"/>
      <c r="B26" s="240" t="s">
        <v>168</v>
      </c>
      <c r="C26" s="212">
        <f>D19*D$11/SUMIF($I$17:$S$17,"&lt;="&amp;$C15+5,$I$9:$S$9)</f>
        <v>0</v>
      </c>
      <c r="D26" s="212">
        <f t="shared" ref="D26:H26" si="13">E19*E$11/SUMIF($I$17:$S$17,"&lt;="&amp;$C15+5,$I$9:$S$9)</f>
        <v>468.90208559060551</v>
      </c>
      <c r="E26" s="212">
        <f t="shared" si="13"/>
        <v>218.07776425503474</v>
      </c>
      <c r="F26" s="212">
        <f t="shared" si="13"/>
        <v>0</v>
      </c>
      <c r="G26" s="212">
        <f t="shared" si="13"/>
        <v>0</v>
      </c>
      <c r="H26" s="212">
        <f t="shared" si="13"/>
        <v>0</v>
      </c>
      <c r="I26" s="212">
        <f>SUMPRODUCT($F$11:$S$11,F20:S20)/SUMIF(I17:S17,"&lt;="&amp;C15+5,$I$9:$S$9)</f>
        <v>-28.248584185830527</v>
      </c>
      <c r="J26" s="213">
        <f>SUM(C26:I26)</f>
        <v>658.73126565980976</v>
      </c>
      <c r="K26" s="240"/>
      <c r="L26" s="240"/>
      <c r="M26" s="240"/>
      <c r="N26" s="240"/>
      <c r="O26" s="240"/>
      <c r="P26" s="240"/>
      <c r="Q26" s="240"/>
      <c r="R26" s="240"/>
      <c r="S26" s="240"/>
      <c r="T26" s="188"/>
      <c r="U26" s="240" t="s">
        <v>180</v>
      </c>
      <c r="V26" s="240"/>
      <c r="W26" s="240"/>
      <c r="X26" s="240"/>
      <c r="Y26" s="240"/>
      <c r="Z26" s="240"/>
      <c r="AA26" s="240"/>
      <c r="AB26" s="240"/>
      <c r="AC26" s="240"/>
      <c r="AD26" s="240"/>
    </row>
    <row r="27" spans="1:30" x14ac:dyDescent="0.25">
      <c r="A27" s="187"/>
      <c r="B27" s="240"/>
      <c r="C27" s="214"/>
      <c r="D27" s="214"/>
      <c r="E27" s="214"/>
      <c r="F27" s="214"/>
      <c r="G27" s="214"/>
      <c r="H27" s="214"/>
      <c r="I27" s="214"/>
      <c r="J27" s="214"/>
      <c r="K27" s="214"/>
      <c r="L27" s="214"/>
      <c r="M27" s="240"/>
      <c r="N27" s="240"/>
      <c r="O27" s="240"/>
      <c r="P27" s="240"/>
      <c r="Q27" s="240"/>
      <c r="R27" s="240"/>
      <c r="S27" s="240"/>
      <c r="T27" s="188"/>
      <c r="U27" s="240"/>
      <c r="V27" s="240"/>
      <c r="W27" s="240"/>
      <c r="X27" s="240"/>
      <c r="Y27" s="240"/>
      <c r="Z27" s="240"/>
      <c r="AA27" s="240"/>
      <c r="AB27" s="240"/>
      <c r="AC27" s="240"/>
      <c r="AD27" s="240"/>
    </row>
    <row r="28" spans="1:30" x14ac:dyDescent="0.25">
      <c r="A28" s="187"/>
      <c r="B28" s="240"/>
      <c r="C28" s="240"/>
      <c r="D28" s="240"/>
      <c r="E28" s="240"/>
      <c r="F28" s="240"/>
      <c r="G28" s="240"/>
      <c r="H28" s="240"/>
      <c r="I28" s="240"/>
      <c r="J28" s="240"/>
      <c r="K28" s="240"/>
      <c r="L28" s="240"/>
      <c r="M28" s="240"/>
      <c r="N28" s="240"/>
      <c r="O28" s="240"/>
      <c r="P28" s="240"/>
      <c r="Q28" s="240"/>
      <c r="R28" s="240"/>
      <c r="S28" s="240"/>
      <c r="T28" s="188"/>
      <c r="U28" s="240"/>
      <c r="V28" s="240"/>
      <c r="W28" s="240"/>
      <c r="X28" s="240"/>
      <c r="Y28" s="240"/>
      <c r="Z28" s="240"/>
      <c r="AA28" s="240"/>
      <c r="AB28" s="240"/>
      <c r="AC28" s="240"/>
      <c r="AD28" s="240"/>
    </row>
    <row r="29" spans="1:30" x14ac:dyDescent="0.25">
      <c r="A29" s="187"/>
      <c r="B29" s="240"/>
      <c r="C29" s="240"/>
      <c r="D29" s="240"/>
      <c r="E29" s="240"/>
      <c r="F29" s="240"/>
      <c r="G29" s="240"/>
      <c r="H29" s="240"/>
      <c r="I29" s="240"/>
      <c r="J29" s="240"/>
      <c r="K29" s="240"/>
      <c r="L29" s="240"/>
      <c r="M29" s="240"/>
      <c r="N29" s="240"/>
      <c r="O29" s="240"/>
      <c r="P29" s="240"/>
      <c r="Q29" s="240"/>
      <c r="R29" s="240"/>
      <c r="S29" s="240"/>
      <c r="T29" s="188"/>
      <c r="U29" s="240"/>
      <c r="V29" s="240"/>
      <c r="W29" s="240"/>
      <c r="X29" s="240"/>
      <c r="Y29" s="240"/>
      <c r="Z29" s="240"/>
      <c r="AA29" s="240"/>
      <c r="AB29" s="240"/>
      <c r="AC29" s="240"/>
      <c r="AD29" s="240"/>
    </row>
    <row r="30" spans="1:30" x14ac:dyDescent="0.25">
      <c r="A30" s="187"/>
      <c r="B30" s="206" t="s">
        <v>153</v>
      </c>
      <c r="C30" s="240"/>
      <c r="D30" s="240"/>
      <c r="E30" s="240"/>
      <c r="F30" s="240"/>
      <c r="G30" s="240"/>
      <c r="H30" s="240"/>
      <c r="I30" s="240"/>
      <c r="J30" s="240"/>
      <c r="K30" s="240"/>
      <c r="L30" s="240"/>
      <c r="M30" s="240"/>
      <c r="N30" s="240"/>
      <c r="O30" s="240"/>
      <c r="P30" s="240"/>
      <c r="Q30" s="240"/>
      <c r="R30" s="240"/>
      <c r="S30" s="240"/>
      <c r="T30" s="188"/>
      <c r="U30" s="240"/>
      <c r="V30" s="240"/>
      <c r="W30" s="240"/>
      <c r="X30" s="240"/>
      <c r="Y30" s="240"/>
      <c r="Z30" s="240"/>
      <c r="AA30" s="240"/>
      <c r="AB30" s="240"/>
      <c r="AC30" s="240"/>
      <c r="AD30" s="240"/>
    </row>
    <row r="31" spans="1:30" x14ac:dyDescent="0.25">
      <c r="A31" s="187"/>
      <c r="B31" s="240" t="s">
        <v>166</v>
      </c>
      <c r="C31" s="229">
        <v>5</v>
      </c>
      <c r="D31" s="201" t="s">
        <v>178</v>
      </c>
      <c r="E31" s="240"/>
      <c r="F31" s="240"/>
      <c r="G31" s="240"/>
      <c r="H31" s="240"/>
      <c r="I31" s="240"/>
      <c r="J31" s="240"/>
      <c r="K31" s="240"/>
      <c r="L31" s="240"/>
      <c r="M31" s="240"/>
      <c r="N31" s="240"/>
      <c r="O31" s="240"/>
      <c r="P31" s="240"/>
      <c r="Q31" s="240"/>
      <c r="R31" s="240"/>
      <c r="S31" s="240"/>
      <c r="T31" s="188"/>
      <c r="U31" s="240" t="s">
        <v>179</v>
      </c>
      <c r="V31" s="240"/>
      <c r="W31" s="240"/>
      <c r="X31" s="240"/>
      <c r="Y31" s="240"/>
      <c r="Z31" s="240"/>
      <c r="AA31" s="240"/>
      <c r="AB31" s="240"/>
      <c r="AC31" s="240"/>
      <c r="AD31" s="240"/>
    </row>
    <row r="32" spans="1:30" x14ac:dyDescent="0.25">
      <c r="A32" s="187"/>
      <c r="B32" s="240" t="s">
        <v>167</v>
      </c>
      <c r="C32" s="207">
        <v>0</v>
      </c>
      <c r="D32" s="201" t="s">
        <v>232</v>
      </c>
      <c r="E32" s="240"/>
      <c r="F32" s="240"/>
      <c r="G32" s="240"/>
      <c r="H32" s="240"/>
      <c r="I32" s="240"/>
      <c r="J32" s="240"/>
      <c r="K32" s="240"/>
      <c r="L32" s="240"/>
      <c r="M32" s="240"/>
      <c r="N32" s="240"/>
      <c r="O32" s="240"/>
      <c r="P32" s="240"/>
      <c r="Q32" s="240"/>
      <c r="R32" s="240"/>
      <c r="S32" s="240"/>
      <c r="T32" s="188"/>
      <c r="U32" s="240" t="s">
        <v>179</v>
      </c>
      <c r="V32" s="240"/>
      <c r="W32" s="240"/>
      <c r="X32" s="240"/>
      <c r="Y32" s="240"/>
      <c r="Z32" s="240"/>
      <c r="AA32" s="240"/>
      <c r="AB32" s="240"/>
      <c r="AC32" s="240"/>
      <c r="AD32" s="240"/>
    </row>
    <row r="33" spans="1:30" x14ac:dyDescent="0.25">
      <c r="A33" s="187"/>
      <c r="B33" s="240"/>
      <c r="C33" s="240">
        <f t="shared" ref="C33:S33" si="14">C17</f>
        <v>0</v>
      </c>
      <c r="D33" s="240">
        <f t="shared" si="14"/>
        <v>1</v>
      </c>
      <c r="E33" s="240">
        <f t="shared" si="14"/>
        <v>2</v>
      </c>
      <c r="F33" s="240">
        <f t="shared" si="14"/>
        <v>3</v>
      </c>
      <c r="G33" s="240">
        <f t="shared" si="14"/>
        <v>4</v>
      </c>
      <c r="H33" s="240">
        <f t="shared" si="14"/>
        <v>5</v>
      </c>
      <c r="I33" s="240">
        <f t="shared" si="14"/>
        <v>6</v>
      </c>
      <c r="J33" s="240">
        <f t="shared" si="14"/>
        <v>7</v>
      </c>
      <c r="K33" s="240">
        <f t="shared" si="14"/>
        <v>8</v>
      </c>
      <c r="L33" s="240">
        <f t="shared" si="14"/>
        <v>9</v>
      </c>
      <c r="M33" s="240">
        <f t="shared" si="14"/>
        <v>10</v>
      </c>
      <c r="N33" s="240">
        <f t="shared" si="14"/>
        <v>11</v>
      </c>
      <c r="O33" s="240">
        <f t="shared" si="14"/>
        <v>12</v>
      </c>
      <c r="P33" s="240">
        <f t="shared" si="14"/>
        <v>13</v>
      </c>
      <c r="Q33" s="240">
        <f t="shared" si="14"/>
        <v>14</v>
      </c>
      <c r="R33" s="240">
        <f t="shared" si="14"/>
        <v>15</v>
      </c>
      <c r="S33" s="240">
        <f t="shared" si="14"/>
        <v>16</v>
      </c>
      <c r="T33" s="188"/>
      <c r="U33" s="240"/>
      <c r="V33" s="240"/>
      <c r="W33" s="240"/>
      <c r="X33" s="240"/>
      <c r="Y33" s="240"/>
      <c r="Z33" s="240"/>
      <c r="AA33" s="240"/>
      <c r="AB33" s="240"/>
      <c r="AC33" s="240"/>
      <c r="AD33" s="240"/>
    </row>
    <row r="34" spans="1:30" x14ac:dyDescent="0.25">
      <c r="A34" s="187"/>
      <c r="B34" s="240"/>
      <c r="C34" s="240" t="str">
        <f t="shared" ref="C34:R34" si="15">C18</f>
        <v>CY2019/20</v>
      </c>
      <c r="D34" s="240" t="str">
        <f t="shared" si="15"/>
        <v>CY2020/21</v>
      </c>
      <c r="E34" s="240" t="str">
        <f t="shared" si="15"/>
        <v>CY2021/22</v>
      </c>
      <c r="F34" s="240" t="str">
        <f t="shared" si="15"/>
        <v>CY2022/23</v>
      </c>
      <c r="G34" s="240" t="str">
        <f t="shared" si="15"/>
        <v>CY2023/24</v>
      </c>
      <c r="H34" s="240" t="str">
        <f t="shared" si="15"/>
        <v>CY2024/25</v>
      </c>
      <c r="I34" s="240" t="str">
        <f t="shared" si="15"/>
        <v>CY2025/26</v>
      </c>
      <c r="J34" s="240" t="str">
        <f t="shared" si="15"/>
        <v>CY2026/27</v>
      </c>
      <c r="K34" s="240" t="str">
        <f t="shared" si="15"/>
        <v>CY2027/28</v>
      </c>
      <c r="L34" s="240" t="str">
        <f t="shared" si="15"/>
        <v>CY2028/29</v>
      </c>
      <c r="M34" s="240" t="str">
        <f t="shared" si="15"/>
        <v>CY2029/30</v>
      </c>
      <c r="N34" s="240" t="str">
        <f t="shared" si="15"/>
        <v>CY2030/31</v>
      </c>
      <c r="O34" s="240" t="str">
        <f t="shared" si="15"/>
        <v>CY2031/32</v>
      </c>
      <c r="P34" s="240" t="str">
        <f t="shared" si="15"/>
        <v>CY2032/33</v>
      </c>
      <c r="Q34" s="240" t="str">
        <f t="shared" si="15"/>
        <v>CY2033/34</v>
      </c>
      <c r="R34" s="240" t="str">
        <f t="shared" si="15"/>
        <v>CY2034/35</v>
      </c>
      <c r="S34" s="240" t="s">
        <v>273</v>
      </c>
      <c r="T34" s="188" t="s">
        <v>165</v>
      </c>
      <c r="U34" s="240"/>
      <c r="V34" s="240"/>
      <c r="W34" s="240"/>
      <c r="X34" s="240"/>
      <c r="Y34" s="240"/>
      <c r="Z34" s="240"/>
      <c r="AA34" s="240"/>
      <c r="AB34" s="240"/>
      <c r="AC34" s="240"/>
      <c r="AD34" s="240"/>
    </row>
    <row r="35" spans="1:30" x14ac:dyDescent="0.25">
      <c r="A35" s="187"/>
      <c r="B35" s="240" t="s">
        <v>233</v>
      </c>
      <c r="C35" s="207">
        <v>0</v>
      </c>
      <c r="D35" s="207">
        <v>0</v>
      </c>
      <c r="E35" s="207">
        <v>0</v>
      </c>
      <c r="F35" s="207">
        <v>0</v>
      </c>
      <c r="G35" s="207">
        <v>0</v>
      </c>
      <c r="H35" s="207">
        <v>0</v>
      </c>
      <c r="I35" s="207">
        <v>0</v>
      </c>
      <c r="J35" s="240"/>
      <c r="K35" s="240"/>
      <c r="L35" s="240"/>
      <c r="M35" s="240"/>
      <c r="N35" s="240"/>
      <c r="O35" s="240"/>
      <c r="P35" s="240"/>
      <c r="Q35" s="240"/>
      <c r="R35" s="240"/>
      <c r="S35" s="240"/>
      <c r="T35" s="188"/>
      <c r="U35" s="240" t="s">
        <v>179</v>
      </c>
      <c r="V35" s="240"/>
      <c r="W35" s="240"/>
      <c r="X35" s="240"/>
      <c r="Y35" s="240"/>
      <c r="Z35" s="240"/>
      <c r="AA35" s="240"/>
      <c r="AB35" s="240"/>
      <c r="AC35" s="240"/>
      <c r="AD35" s="240"/>
    </row>
    <row r="36" spans="1:30" x14ac:dyDescent="0.25">
      <c r="A36" s="187"/>
      <c r="B36" s="240" t="s">
        <v>234</v>
      </c>
      <c r="C36" s="208">
        <f>IF(C33=$C31+6,-$C32,0)</f>
        <v>0</v>
      </c>
      <c r="D36" s="208">
        <f t="shared" ref="D36:S36" si="16">IF(D33=$C31+6,-$C32,0)</f>
        <v>0</v>
      </c>
      <c r="E36" s="208">
        <f t="shared" si="16"/>
        <v>0</v>
      </c>
      <c r="F36" s="208">
        <f t="shared" si="16"/>
        <v>0</v>
      </c>
      <c r="G36" s="208">
        <f t="shared" si="16"/>
        <v>0</v>
      </c>
      <c r="H36" s="208">
        <f t="shared" si="16"/>
        <v>0</v>
      </c>
      <c r="I36" s="208">
        <f t="shared" si="16"/>
        <v>0</v>
      </c>
      <c r="J36" s="208">
        <f t="shared" si="16"/>
        <v>0</v>
      </c>
      <c r="K36" s="208">
        <f t="shared" si="16"/>
        <v>0</v>
      </c>
      <c r="L36" s="208">
        <f t="shared" si="16"/>
        <v>0</v>
      </c>
      <c r="M36" s="208">
        <f t="shared" si="16"/>
        <v>0</v>
      </c>
      <c r="N36" s="208">
        <f t="shared" si="16"/>
        <v>0</v>
      </c>
      <c r="O36" s="208">
        <f t="shared" si="16"/>
        <v>0</v>
      </c>
      <c r="P36" s="208">
        <f t="shared" si="16"/>
        <v>0</v>
      </c>
      <c r="Q36" s="208">
        <f t="shared" si="16"/>
        <v>0</v>
      </c>
      <c r="R36" s="208">
        <f t="shared" si="16"/>
        <v>0</v>
      </c>
      <c r="S36" s="208">
        <f t="shared" si="16"/>
        <v>0</v>
      </c>
      <c r="T36" s="188"/>
      <c r="U36" s="240" t="s">
        <v>180</v>
      </c>
      <c r="V36" s="240"/>
      <c r="W36" s="240"/>
      <c r="X36" s="240"/>
      <c r="Y36" s="240"/>
      <c r="Z36" s="240"/>
      <c r="AA36" s="240"/>
      <c r="AB36" s="240"/>
      <c r="AC36" s="240"/>
      <c r="AD36" s="240"/>
    </row>
    <row r="37" spans="1:30" x14ac:dyDescent="0.25">
      <c r="A37" s="187"/>
      <c r="B37" s="240" t="s">
        <v>235</v>
      </c>
      <c r="C37" s="208"/>
      <c r="D37" s="208"/>
      <c r="E37" s="208"/>
      <c r="F37" s="208"/>
      <c r="G37" s="208"/>
      <c r="H37" s="208"/>
      <c r="I37" s="208">
        <f>IF(I33&lt;=$C31+5,-$J42/I$10,0)</f>
        <v>0</v>
      </c>
      <c r="J37" s="208">
        <f t="shared" ref="J37:S37" si="17">IF(J33&lt;=$C31+5,-$J42/J$10,0)</f>
        <v>0</v>
      </c>
      <c r="K37" s="208">
        <f t="shared" si="17"/>
        <v>0</v>
      </c>
      <c r="L37" s="208">
        <f t="shared" si="17"/>
        <v>0</v>
      </c>
      <c r="M37" s="208">
        <f t="shared" si="17"/>
        <v>0</v>
      </c>
      <c r="N37" s="208">
        <f t="shared" si="17"/>
        <v>0</v>
      </c>
      <c r="O37" s="208">
        <f t="shared" si="17"/>
        <v>0</v>
      </c>
      <c r="P37" s="208">
        <f t="shared" si="17"/>
        <v>0</v>
      </c>
      <c r="Q37" s="208">
        <f t="shared" si="17"/>
        <v>0</v>
      </c>
      <c r="R37" s="208">
        <f t="shared" si="17"/>
        <v>0</v>
      </c>
      <c r="S37" s="208">
        <f t="shared" si="17"/>
        <v>0</v>
      </c>
      <c r="T37" s="188"/>
      <c r="U37" s="240" t="s">
        <v>180</v>
      </c>
      <c r="V37" s="240"/>
      <c r="W37" s="240"/>
      <c r="X37" s="240"/>
      <c r="Y37" s="240"/>
      <c r="Z37" s="240"/>
      <c r="AA37" s="240"/>
      <c r="AB37" s="240"/>
      <c r="AC37" s="240"/>
      <c r="AD37" s="240"/>
    </row>
    <row r="38" spans="1:30" x14ac:dyDescent="0.25">
      <c r="A38" s="187"/>
      <c r="B38" s="240" t="s">
        <v>236</v>
      </c>
      <c r="C38" s="208">
        <f>SUM(C35:C37)</f>
        <v>0</v>
      </c>
      <c r="D38" s="208">
        <f t="shared" ref="D38:S38" si="18">SUM(D35:D37)</f>
        <v>0</v>
      </c>
      <c r="E38" s="208">
        <f t="shared" si="18"/>
        <v>0</v>
      </c>
      <c r="F38" s="208">
        <f t="shared" si="18"/>
        <v>0</v>
      </c>
      <c r="G38" s="208">
        <f t="shared" si="18"/>
        <v>0</v>
      </c>
      <c r="H38" s="208">
        <f t="shared" si="18"/>
        <v>0</v>
      </c>
      <c r="I38" s="208">
        <f t="shared" si="18"/>
        <v>0</v>
      </c>
      <c r="J38" s="208">
        <f t="shared" si="18"/>
        <v>0</v>
      </c>
      <c r="K38" s="208">
        <f t="shared" si="18"/>
        <v>0</v>
      </c>
      <c r="L38" s="208">
        <f t="shared" si="18"/>
        <v>0</v>
      </c>
      <c r="M38" s="208">
        <f t="shared" si="18"/>
        <v>0</v>
      </c>
      <c r="N38" s="208">
        <f t="shared" si="18"/>
        <v>0</v>
      </c>
      <c r="O38" s="208">
        <f t="shared" si="18"/>
        <v>0</v>
      </c>
      <c r="P38" s="208">
        <f t="shared" si="18"/>
        <v>0</v>
      </c>
      <c r="Q38" s="208">
        <f t="shared" si="18"/>
        <v>0</v>
      </c>
      <c r="R38" s="208">
        <f t="shared" si="18"/>
        <v>0</v>
      </c>
      <c r="S38" s="208">
        <f t="shared" si="18"/>
        <v>0</v>
      </c>
      <c r="T38" s="209" t="s">
        <v>237</v>
      </c>
      <c r="U38" s="240" t="s">
        <v>180</v>
      </c>
      <c r="V38" s="240"/>
      <c r="W38" s="240"/>
      <c r="X38" s="240"/>
      <c r="Y38" s="240"/>
      <c r="Z38" s="240"/>
      <c r="AA38" s="240"/>
      <c r="AB38" s="240"/>
      <c r="AC38" s="240"/>
      <c r="AD38" s="240"/>
    </row>
    <row r="39" spans="1:30" x14ac:dyDescent="0.25">
      <c r="A39" s="187"/>
      <c r="B39" s="240" t="s">
        <v>270</v>
      </c>
      <c r="C39" s="208">
        <f t="shared" ref="C39:S39" si="19">C38*C11</f>
        <v>0</v>
      </c>
      <c r="D39" s="208">
        <f t="shared" si="19"/>
        <v>0</v>
      </c>
      <c r="E39" s="208">
        <f t="shared" si="19"/>
        <v>0</v>
      </c>
      <c r="F39" s="208">
        <f t="shared" si="19"/>
        <v>0</v>
      </c>
      <c r="G39" s="208">
        <f t="shared" si="19"/>
        <v>0</v>
      </c>
      <c r="H39" s="208">
        <f t="shared" si="19"/>
        <v>0</v>
      </c>
      <c r="I39" s="208">
        <f t="shared" si="19"/>
        <v>0</v>
      </c>
      <c r="J39" s="208">
        <f t="shared" si="19"/>
        <v>0</v>
      </c>
      <c r="K39" s="208">
        <f t="shared" si="19"/>
        <v>0</v>
      </c>
      <c r="L39" s="208">
        <f t="shared" si="19"/>
        <v>0</v>
      </c>
      <c r="M39" s="208">
        <f t="shared" si="19"/>
        <v>0</v>
      </c>
      <c r="N39" s="208">
        <f t="shared" si="19"/>
        <v>0</v>
      </c>
      <c r="O39" s="208">
        <f t="shared" si="19"/>
        <v>0</v>
      </c>
      <c r="P39" s="208">
        <f t="shared" si="19"/>
        <v>0</v>
      </c>
      <c r="Q39" s="208">
        <f t="shared" si="19"/>
        <v>0</v>
      </c>
      <c r="R39" s="208">
        <f t="shared" si="19"/>
        <v>0</v>
      </c>
      <c r="S39" s="208">
        <f t="shared" si="19"/>
        <v>0</v>
      </c>
      <c r="T39" s="199">
        <f>ABS(SUM(C39:S39))</f>
        <v>0</v>
      </c>
      <c r="U39" s="240" t="s">
        <v>180</v>
      </c>
      <c r="V39" s="240"/>
      <c r="W39" s="240"/>
      <c r="X39" s="240"/>
      <c r="Y39" s="240"/>
      <c r="Z39" s="240"/>
      <c r="AA39" s="240"/>
      <c r="AB39" s="240"/>
      <c r="AC39" s="240"/>
      <c r="AD39" s="240"/>
    </row>
    <row r="40" spans="1:30" x14ac:dyDescent="0.25">
      <c r="A40" s="187"/>
      <c r="B40" s="240"/>
      <c r="C40" s="215"/>
      <c r="D40" s="215"/>
      <c r="E40" s="215"/>
      <c r="F40" s="215"/>
      <c r="G40" s="215"/>
      <c r="H40" s="215"/>
      <c r="I40" s="215"/>
      <c r="J40" s="215"/>
      <c r="K40" s="215"/>
      <c r="L40" s="215"/>
      <c r="M40" s="215"/>
      <c r="N40" s="215"/>
      <c r="O40" s="215"/>
      <c r="P40" s="215"/>
      <c r="Q40" s="215"/>
      <c r="R40" s="215"/>
      <c r="S40" s="215"/>
      <c r="T40" s="199"/>
      <c r="U40" s="240" t="s">
        <v>180</v>
      </c>
      <c r="V40" s="240"/>
      <c r="W40" s="240"/>
      <c r="X40" s="240"/>
      <c r="Y40" s="240"/>
      <c r="Z40" s="240"/>
      <c r="AA40" s="240"/>
      <c r="AB40" s="240"/>
      <c r="AC40" s="240"/>
      <c r="AD40" s="240"/>
    </row>
    <row r="41" spans="1:30" x14ac:dyDescent="0.25">
      <c r="A41" s="187"/>
      <c r="B41" s="240"/>
      <c r="C41" s="211" t="str">
        <f>"Inv. Yr. "&amp;C33</f>
        <v>Inv. Yr. 0</v>
      </c>
      <c r="D41" s="211" t="str">
        <f t="shared" ref="D41:H41" si="20">"Inv. Yr. "&amp;D33</f>
        <v>Inv. Yr. 1</v>
      </c>
      <c r="E41" s="211" t="str">
        <f t="shared" si="20"/>
        <v>Inv. Yr. 2</v>
      </c>
      <c r="F41" s="211" t="str">
        <f t="shared" si="20"/>
        <v>Inv. Yr. 3</v>
      </c>
      <c r="G41" s="211" t="str">
        <f t="shared" si="20"/>
        <v>Inv. Yr. 4</v>
      </c>
      <c r="H41" s="211" t="str">
        <f t="shared" si="20"/>
        <v>Inv. Yr. 5</v>
      </c>
      <c r="I41" s="211" t="s">
        <v>239</v>
      </c>
      <c r="J41" s="211" t="s">
        <v>165</v>
      </c>
      <c r="K41" s="240"/>
      <c r="L41" s="240"/>
      <c r="M41" s="240"/>
      <c r="N41" s="240"/>
      <c r="O41" s="240"/>
      <c r="P41" s="240"/>
      <c r="Q41" s="240"/>
      <c r="R41" s="240"/>
      <c r="S41" s="240"/>
      <c r="T41" s="188"/>
      <c r="U41" s="240"/>
      <c r="V41" s="240"/>
      <c r="W41" s="240"/>
      <c r="X41" s="240"/>
      <c r="Y41" s="240"/>
      <c r="Z41" s="240"/>
      <c r="AA41" s="240"/>
      <c r="AB41" s="240"/>
      <c r="AC41" s="240"/>
      <c r="AD41" s="240"/>
    </row>
    <row r="42" spans="1:30" x14ac:dyDescent="0.25">
      <c r="A42" s="187"/>
      <c r="B42" s="240" t="s">
        <v>168</v>
      </c>
      <c r="C42" s="212">
        <f>D35*D$11/SUMIF($I$33:$S$33,"&lt;="&amp;$C31+5,$I$9:$S$9)</f>
        <v>0</v>
      </c>
      <c r="D42" s="212">
        <f t="shared" ref="D42:H42" si="21">E35*E$11/SUMIF($I$33:$S$33,"&lt;="&amp;$C31+5,$I$9:$S$9)</f>
        <v>0</v>
      </c>
      <c r="E42" s="212">
        <f t="shared" si="21"/>
        <v>0</v>
      </c>
      <c r="F42" s="212">
        <f t="shared" si="21"/>
        <v>0</v>
      </c>
      <c r="G42" s="212">
        <f t="shared" si="21"/>
        <v>0</v>
      </c>
      <c r="H42" s="212">
        <f t="shared" si="21"/>
        <v>0</v>
      </c>
      <c r="I42" s="212">
        <f>SUMPRODUCT($F$11:$S$11,F36:S36)/SUMIF(I33:S33,"&lt;="&amp;C31+5,$I$9:$S$9)</f>
        <v>0</v>
      </c>
      <c r="J42" s="213">
        <f>SUM(C42:I42)</f>
        <v>0</v>
      </c>
      <c r="K42" s="240"/>
      <c r="L42" s="240"/>
      <c r="M42" s="240"/>
      <c r="N42" s="240"/>
      <c r="O42" s="240"/>
      <c r="P42" s="240"/>
      <c r="Q42" s="240"/>
      <c r="R42" s="240"/>
      <c r="S42" s="240"/>
      <c r="T42" s="188"/>
      <c r="U42" s="240" t="s">
        <v>180</v>
      </c>
      <c r="V42" s="240"/>
      <c r="W42" s="240"/>
      <c r="X42" s="240"/>
      <c r="Y42" s="240"/>
      <c r="Z42" s="240"/>
      <c r="AA42" s="240"/>
      <c r="AB42" s="240"/>
      <c r="AC42" s="240"/>
      <c r="AD42" s="240"/>
    </row>
    <row r="43" spans="1:30" x14ac:dyDescent="0.25">
      <c r="A43" s="187"/>
      <c r="B43" s="240"/>
      <c r="C43" s="240"/>
      <c r="D43" s="240"/>
      <c r="E43" s="240"/>
      <c r="F43" s="214"/>
      <c r="G43" s="240"/>
      <c r="H43" s="240"/>
      <c r="I43" s="214"/>
      <c r="J43" s="240"/>
      <c r="K43" s="240"/>
      <c r="L43" s="240"/>
      <c r="M43" s="240"/>
      <c r="N43" s="240"/>
      <c r="O43" s="240"/>
      <c r="P43" s="240"/>
      <c r="Q43" s="240"/>
      <c r="R43" s="240"/>
      <c r="S43" s="240"/>
      <c r="T43" s="188"/>
      <c r="U43" s="240"/>
      <c r="V43" s="240"/>
      <c r="W43" s="240"/>
      <c r="X43" s="240"/>
      <c r="Y43" s="240"/>
      <c r="Z43" s="240"/>
      <c r="AA43" s="240"/>
      <c r="AB43" s="240"/>
      <c r="AC43" s="240"/>
      <c r="AD43" s="240"/>
    </row>
    <row r="44" spans="1:30" x14ac:dyDescent="0.25">
      <c r="A44" s="187"/>
      <c r="B44" s="240"/>
      <c r="C44" s="240"/>
      <c r="D44" s="240"/>
      <c r="E44" s="216"/>
      <c r="F44" s="240"/>
      <c r="G44" s="240"/>
      <c r="H44" s="240"/>
      <c r="I44" s="240"/>
      <c r="J44" s="240"/>
      <c r="K44" s="240"/>
      <c r="L44" s="240"/>
      <c r="M44" s="240"/>
      <c r="N44" s="240"/>
      <c r="O44" s="240"/>
      <c r="P44" s="240"/>
      <c r="Q44" s="240"/>
      <c r="R44" s="240"/>
      <c r="S44" s="240"/>
      <c r="T44" s="188"/>
      <c r="U44" s="240"/>
      <c r="V44" s="240"/>
      <c r="W44" s="240"/>
      <c r="X44" s="240"/>
      <c r="Y44" s="240"/>
      <c r="Z44" s="240"/>
      <c r="AA44" s="240"/>
      <c r="AB44" s="240"/>
      <c r="AC44" s="240"/>
      <c r="AD44" s="240"/>
    </row>
    <row r="45" spans="1:30" x14ac:dyDescent="0.25">
      <c r="A45" s="187"/>
      <c r="B45" s="206" t="s">
        <v>154</v>
      </c>
      <c r="C45" s="240"/>
      <c r="D45" s="240"/>
      <c r="E45" s="240"/>
      <c r="F45" s="240"/>
      <c r="G45" s="240"/>
      <c r="H45" s="240"/>
      <c r="I45" s="240"/>
      <c r="J45" s="240"/>
      <c r="K45" s="240"/>
      <c r="L45" s="240"/>
      <c r="M45" s="240"/>
      <c r="N45" s="240"/>
      <c r="O45" s="240"/>
      <c r="P45" s="240"/>
      <c r="Q45" s="240"/>
      <c r="R45" s="240"/>
      <c r="S45" s="240"/>
      <c r="T45" s="188"/>
      <c r="U45" s="240"/>
      <c r="V45" s="240"/>
      <c r="W45" s="240"/>
      <c r="X45" s="240"/>
      <c r="Y45" s="240"/>
      <c r="Z45" s="240"/>
      <c r="AA45" s="240"/>
      <c r="AB45" s="240"/>
      <c r="AC45" s="240"/>
      <c r="AD45" s="240"/>
    </row>
    <row r="46" spans="1:30" ht="15.75" thickBot="1" x14ac:dyDescent="0.3">
      <c r="A46" s="187"/>
      <c r="B46" s="240"/>
      <c r="C46" s="240"/>
      <c r="D46" s="240"/>
      <c r="E46" s="240"/>
      <c r="F46" s="240"/>
      <c r="G46" s="240"/>
      <c r="H46" s="240"/>
      <c r="I46" s="240"/>
      <c r="J46" s="240"/>
      <c r="K46" s="240"/>
      <c r="L46" s="240"/>
      <c r="M46" s="240"/>
      <c r="N46" s="240"/>
      <c r="O46" s="240"/>
      <c r="P46" s="240"/>
      <c r="Q46" s="240"/>
      <c r="R46" s="240"/>
      <c r="S46" s="240"/>
      <c r="T46" s="188"/>
      <c r="U46" s="240"/>
      <c r="V46" s="240"/>
      <c r="W46" s="240"/>
      <c r="X46" s="240"/>
      <c r="Y46" s="240"/>
      <c r="Z46" s="240"/>
      <c r="AA46" s="240"/>
      <c r="AB46" s="240"/>
      <c r="AC46" s="240"/>
      <c r="AD46" s="240"/>
    </row>
    <row r="47" spans="1:30" x14ac:dyDescent="0.25">
      <c r="A47" s="187"/>
      <c r="B47" s="197" t="s">
        <v>176</v>
      </c>
      <c r="C47" s="198" t="s">
        <v>189</v>
      </c>
      <c r="D47" s="192"/>
      <c r="E47" s="240"/>
      <c r="F47" s="240"/>
      <c r="G47" s="240"/>
      <c r="H47" s="240"/>
      <c r="I47" s="240"/>
      <c r="J47" s="240"/>
      <c r="K47" s="240"/>
      <c r="L47" s="240"/>
      <c r="M47" s="240"/>
      <c r="N47" s="240"/>
      <c r="O47" s="240"/>
      <c r="P47" s="240"/>
      <c r="Q47" s="240"/>
      <c r="R47" s="240"/>
      <c r="S47" s="240"/>
      <c r="T47" s="188"/>
      <c r="U47" s="240"/>
      <c r="V47" s="240"/>
      <c r="W47" s="240"/>
      <c r="X47" s="240"/>
      <c r="Y47" s="240"/>
      <c r="Z47" s="240"/>
      <c r="AA47" s="240"/>
      <c r="AB47" s="240"/>
      <c r="AC47" s="240"/>
      <c r="AD47" s="240"/>
    </row>
    <row r="48" spans="1:30" x14ac:dyDescent="0.25">
      <c r="A48" s="187"/>
      <c r="B48" s="193" t="s">
        <v>169</v>
      </c>
      <c r="C48" s="217" t="s">
        <v>161</v>
      </c>
      <c r="D48" s="194"/>
      <c r="E48" s="240"/>
      <c r="F48" s="240"/>
      <c r="G48" s="240"/>
      <c r="H48" s="240"/>
      <c r="I48" s="240"/>
      <c r="J48" s="240"/>
      <c r="K48" s="240"/>
      <c r="L48" s="240"/>
      <c r="M48" s="240"/>
      <c r="N48" s="240"/>
      <c r="O48" s="240"/>
      <c r="P48" s="240"/>
      <c r="Q48" s="240"/>
      <c r="R48" s="240"/>
      <c r="S48" s="240"/>
      <c r="T48" s="188"/>
      <c r="U48" s="240"/>
      <c r="V48" s="240"/>
      <c r="W48" s="240"/>
      <c r="X48" s="240"/>
      <c r="Y48" s="240"/>
      <c r="Z48" s="240"/>
      <c r="AA48" s="240"/>
      <c r="AB48" s="240"/>
      <c r="AC48" s="240"/>
      <c r="AD48" s="240"/>
    </row>
    <row r="49" spans="1:30" x14ac:dyDescent="0.25">
      <c r="A49" s="187"/>
      <c r="B49" s="193" t="s">
        <v>152</v>
      </c>
      <c r="C49" s="218">
        <f>J26</f>
        <v>658.73126565980976</v>
      </c>
      <c r="D49" s="194"/>
      <c r="E49" s="240"/>
      <c r="F49" s="240"/>
      <c r="G49" s="240"/>
      <c r="H49" s="240"/>
      <c r="I49" s="240"/>
      <c r="J49" s="240"/>
      <c r="K49" s="240"/>
      <c r="L49" s="240"/>
      <c r="M49" s="240"/>
      <c r="N49" s="240"/>
      <c r="O49" s="240"/>
      <c r="P49" s="240"/>
      <c r="Q49" s="240"/>
      <c r="R49" s="240"/>
      <c r="S49" s="240"/>
      <c r="T49" s="188"/>
      <c r="U49" s="240"/>
      <c r="V49" s="240"/>
      <c r="W49" s="240"/>
      <c r="X49" s="240"/>
      <c r="Y49" s="240"/>
      <c r="Z49" s="240"/>
      <c r="AA49" s="240"/>
      <c r="AB49" s="240"/>
      <c r="AC49" s="240"/>
      <c r="AD49" s="240"/>
    </row>
    <row r="50" spans="1:30" x14ac:dyDescent="0.25">
      <c r="A50" s="187"/>
      <c r="B50" s="193" t="s">
        <v>153</v>
      </c>
      <c r="C50" s="218">
        <f>J42</f>
        <v>0</v>
      </c>
      <c r="D50" s="194"/>
      <c r="E50" s="240"/>
      <c r="F50" s="240"/>
      <c r="G50" s="240"/>
      <c r="H50" s="240"/>
      <c r="I50" s="240"/>
      <c r="J50" s="240"/>
      <c r="K50" s="240"/>
      <c r="L50" s="240"/>
      <c r="M50" s="240"/>
      <c r="N50" s="240"/>
      <c r="O50" s="240"/>
      <c r="P50" s="240"/>
      <c r="Q50" s="240"/>
      <c r="R50" s="240"/>
      <c r="S50" s="240"/>
      <c r="T50" s="188"/>
      <c r="U50" s="240"/>
      <c r="V50" s="240"/>
      <c r="W50" s="240"/>
      <c r="X50" s="240"/>
      <c r="Y50" s="240"/>
      <c r="Z50" s="240"/>
      <c r="AA50" s="240"/>
      <c r="AB50" s="240"/>
      <c r="AC50" s="240"/>
      <c r="AD50" s="240"/>
    </row>
    <row r="51" spans="1:30" x14ac:dyDescent="0.25">
      <c r="A51" s="187"/>
      <c r="B51" s="193" t="s">
        <v>177</v>
      </c>
      <c r="C51" s="2"/>
      <c r="D51" s="194"/>
      <c r="E51" s="240"/>
      <c r="F51" s="240"/>
      <c r="G51" s="240"/>
      <c r="H51" s="240"/>
      <c r="I51" s="240"/>
      <c r="J51" s="240"/>
      <c r="K51" s="240"/>
      <c r="L51" s="240"/>
      <c r="M51" s="240"/>
      <c r="N51" s="240"/>
      <c r="O51" s="240"/>
      <c r="P51" s="240"/>
      <c r="Q51" s="240"/>
      <c r="R51" s="240"/>
      <c r="S51" s="240"/>
      <c r="T51" s="188"/>
      <c r="U51" s="240"/>
      <c r="V51" s="240"/>
      <c r="W51" s="240"/>
      <c r="X51" s="240"/>
      <c r="Y51" s="240"/>
      <c r="Z51" s="240"/>
      <c r="AA51" s="240"/>
      <c r="AB51" s="240"/>
      <c r="AC51" s="240"/>
      <c r="AD51" s="240"/>
    </row>
    <row r="52" spans="1:30" x14ac:dyDescent="0.25">
      <c r="A52" s="187"/>
      <c r="B52" s="193"/>
      <c r="C52" s="2"/>
      <c r="D52" s="194"/>
      <c r="E52" s="240"/>
      <c r="F52" s="240"/>
      <c r="G52" s="240"/>
      <c r="H52" s="240"/>
      <c r="I52" s="240"/>
      <c r="J52" s="240"/>
      <c r="K52" s="240"/>
      <c r="L52" s="240"/>
      <c r="M52" s="240"/>
      <c r="N52" s="240"/>
      <c r="O52" s="240"/>
      <c r="P52" s="240"/>
      <c r="Q52" s="240"/>
      <c r="R52" s="240"/>
      <c r="S52" s="240"/>
      <c r="T52" s="188"/>
      <c r="U52" s="240"/>
      <c r="V52" s="240"/>
      <c r="W52" s="240"/>
      <c r="X52" s="240"/>
      <c r="Y52" s="240"/>
      <c r="Z52" s="240"/>
      <c r="AA52" s="240"/>
      <c r="AB52" s="240"/>
      <c r="AC52" s="240"/>
      <c r="AD52" s="240"/>
    </row>
    <row r="53" spans="1:30" ht="15.75" thickBot="1" x14ac:dyDescent="0.3">
      <c r="A53" s="187"/>
      <c r="B53" s="219" t="s">
        <v>271</v>
      </c>
      <c r="C53" s="228">
        <f>SUM(C49:C50)</f>
        <v>658.73126565980976</v>
      </c>
      <c r="D53" s="194"/>
      <c r="E53" s="240"/>
      <c r="F53" s="240"/>
      <c r="G53" s="240"/>
      <c r="H53" s="240"/>
      <c r="I53" s="240"/>
      <c r="J53" s="240"/>
      <c r="K53" s="240"/>
      <c r="L53" s="240"/>
      <c r="M53" s="240"/>
      <c r="N53" s="240"/>
      <c r="O53" s="240"/>
      <c r="P53" s="240"/>
      <c r="Q53" s="240"/>
      <c r="R53" s="240"/>
      <c r="S53" s="240"/>
      <c r="T53" s="188"/>
      <c r="U53" s="240"/>
      <c r="V53" s="240"/>
      <c r="W53" s="240"/>
      <c r="X53" s="240"/>
      <c r="Y53" s="240"/>
      <c r="Z53" s="240"/>
      <c r="AA53" s="240"/>
      <c r="AB53" s="240"/>
      <c r="AC53" s="240"/>
      <c r="AD53" s="240"/>
    </row>
    <row r="54" spans="1:30" ht="16.5" thickTop="1" thickBot="1" x14ac:dyDescent="0.3">
      <c r="A54" s="187"/>
      <c r="B54" s="219"/>
      <c r="C54" s="228"/>
      <c r="D54" s="194"/>
      <c r="E54" s="240"/>
      <c r="F54" s="240"/>
      <c r="G54" s="240"/>
      <c r="H54" s="240"/>
      <c r="I54" s="240"/>
      <c r="J54" s="240"/>
      <c r="K54" s="240"/>
      <c r="L54" s="240"/>
      <c r="M54" s="240"/>
      <c r="N54" s="240"/>
      <c r="O54" s="240"/>
      <c r="P54" s="240"/>
      <c r="Q54" s="240"/>
      <c r="R54" s="240"/>
      <c r="S54" s="240"/>
      <c r="T54" s="188"/>
      <c r="U54" s="240"/>
      <c r="V54" s="240"/>
      <c r="W54" s="240"/>
      <c r="X54" s="240"/>
      <c r="Y54" s="240"/>
      <c r="Z54" s="240"/>
      <c r="AA54" s="240"/>
      <c r="AB54" s="240"/>
      <c r="AC54" s="240"/>
      <c r="AD54" s="240"/>
    </row>
    <row r="55" spans="1:30" ht="16.5" thickTop="1" thickBot="1" x14ac:dyDescent="0.3">
      <c r="A55" s="189"/>
      <c r="B55" s="221"/>
      <c r="C55" s="195"/>
      <c r="D55" s="196"/>
      <c r="E55" s="189"/>
      <c r="F55" s="240"/>
      <c r="G55" s="240"/>
      <c r="H55" s="240"/>
      <c r="I55" s="240"/>
      <c r="J55" s="240"/>
      <c r="K55" s="240"/>
      <c r="L55" s="240"/>
      <c r="M55" s="240"/>
      <c r="N55" s="240"/>
      <c r="O55" s="240"/>
      <c r="P55" s="240"/>
      <c r="Q55" s="240"/>
      <c r="R55" s="240"/>
      <c r="S55" s="240"/>
      <c r="T55" s="188"/>
      <c r="U55" s="240"/>
      <c r="V55" s="240"/>
      <c r="W55" s="240"/>
      <c r="X55" s="240"/>
      <c r="Y55" s="240"/>
      <c r="Z55" s="240"/>
      <c r="AA55" s="240"/>
      <c r="AB55" s="240"/>
      <c r="AC55" s="240"/>
      <c r="AD55" s="240"/>
    </row>
    <row r="56" spans="1:30" ht="15.75" thickBot="1" x14ac:dyDescent="0.3">
      <c r="A56" s="189"/>
      <c r="B56" s="190"/>
      <c r="C56" s="190"/>
      <c r="D56" s="190"/>
      <c r="E56" s="190"/>
      <c r="F56" s="190"/>
      <c r="G56" s="190"/>
      <c r="H56" s="190"/>
      <c r="I56" s="190"/>
      <c r="J56" s="190"/>
      <c r="K56" s="190"/>
      <c r="L56" s="190"/>
      <c r="M56" s="190"/>
      <c r="N56" s="190"/>
      <c r="O56" s="190"/>
      <c r="P56" s="190"/>
      <c r="Q56" s="190"/>
      <c r="R56" s="190"/>
      <c r="S56" s="190"/>
      <c r="T56" s="191"/>
      <c r="U56" s="240"/>
      <c r="V56" s="240"/>
      <c r="W56" s="240"/>
      <c r="X56" s="240"/>
      <c r="Y56" s="240"/>
      <c r="Z56" s="240"/>
      <c r="AA56" s="240"/>
      <c r="AB56" s="240"/>
      <c r="AC56" s="240"/>
      <c r="AD56" s="240"/>
    </row>
    <row r="57" spans="1:30" x14ac:dyDescent="0.25">
      <c r="A57" s="240"/>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row>
    <row r="58" spans="1:30" x14ac:dyDescent="0.25">
      <c r="A58" s="240"/>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row>
    <row r="59" spans="1:30" x14ac:dyDescent="0.25">
      <c r="A59" s="240"/>
      <c r="B59" s="240"/>
      <c r="C59" s="240" t="s">
        <v>192</v>
      </c>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row>
    <row r="60" spans="1:30" x14ac:dyDescent="0.25">
      <c r="A60" s="240"/>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row>
    <row r="61" spans="1:30" x14ac:dyDescent="0.25">
      <c r="A61" s="240"/>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row>
    <row r="62" spans="1:30" x14ac:dyDescent="0.25">
      <c r="A62" s="240"/>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row>
    <row r="63" spans="1:30" x14ac:dyDescent="0.25">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row>
    <row r="64" spans="1:30" x14ac:dyDescent="0.25">
      <c r="A64" s="240"/>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row>
    <row r="65" spans="1:30" x14ac:dyDescent="0.25">
      <c r="A65" s="240"/>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row>
    <row r="66" spans="1:30" x14ac:dyDescent="0.25">
      <c r="A66" s="240"/>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row>
    <row r="67" spans="1:30" x14ac:dyDescent="0.25">
      <c r="A67" s="240"/>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row>
    <row r="68" spans="1:30" x14ac:dyDescent="0.25">
      <c r="A68" s="240"/>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row>
    <row r="69" spans="1:30" x14ac:dyDescent="0.25">
      <c r="A69" s="240"/>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row>
    <row r="70" spans="1:30" x14ac:dyDescent="0.25">
      <c r="A70" s="240"/>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row>
    <row r="71" spans="1:30" x14ac:dyDescent="0.25">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row>
    <row r="72" spans="1:30" x14ac:dyDescent="0.25">
      <c r="A72" s="240"/>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row>
    <row r="73" spans="1:30" x14ac:dyDescent="0.25">
      <c r="A73" s="240"/>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row>
    <row r="74" spans="1:30" x14ac:dyDescent="0.25">
      <c r="A74" s="240"/>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row>
    <row r="75" spans="1:30" x14ac:dyDescent="0.25">
      <c r="A75" s="240"/>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row>
    <row r="76" spans="1:30" x14ac:dyDescent="0.25">
      <c r="A76" s="240"/>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row>
    <row r="77" spans="1:30" x14ac:dyDescent="0.25">
      <c r="A77" s="240"/>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row>
    <row r="78" spans="1:30" x14ac:dyDescent="0.25">
      <c r="A78" s="240"/>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row>
    <row r="79" spans="1:30" x14ac:dyDescent="0.25">
      <c r="A79" s="240"/>
      <c r="B79" s="240"/>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row>
    <row r="80" spans="1:30" x14ac:dyDescent="0.25">
      <c r="A80" s="240"/>
      <c r="B80" s="240"/>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row>
    <row r="81" spans="1:30" x14ac:dyDescent="0.25">
      <c r="A81" s="240"/>
      <c r="B81" s="240"/>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row>
    <row r="82" spans="1:30" x14ac:dyDescent="0.25">
      <c r="A82" s="240"/>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row>
    <row r="83" spans="1:30" x14ac:dyDescent="0.25">
      <c r="A83" s="240"/>
      <c r="B83" s="240"/>
      <c r="C83" s="240"/>
      <c r="D83" s="240"/>
      <c r="E83" s="240"/>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row>
    <row r="84" spans="1:30" x14ac:dyDescent="0.25">
      <c r="A84" s="240"/>
      <c r="B84" s="240"/>
      <c r="C84" s="240"/>
      <c r="D84" s="240"/>
      <c r="E84" s="240"/>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row>
    <row r="85" spans="1:30" x14ac:dyDescent="0.25">
      <c r="A85" s="240"/>
      <c r="B85" s="240"/>
      <c r="C85" s="240"/>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row>
    <row r="86" spans="1:30" x14ac:dyDescent="0.25">
      <c r="A86" s="240"/>
      <c r="B86" s="240"/>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row>
    <row r="87" spans="1:30" x14ac:dyDescent="0.25">
      <c r="A87" s="240"/>
      <c r="B87" s="240"/>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row>
    <row r="88" spans="1:30" x14ac:dyDescent="0.25">
      <c r="A88" s="240"/>
      <c r="B88" s="240"/>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row>
    <row r="89" spans="1:30" x14ac:dyDescent="0.25">
      <c r="A89" s="240"/>
      <c r="B89" s="240"/>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row>
    <row r="90" spans="1:30" x14ac:dyDescent="0.25">
      <c r="A90" s="240"/>
      <c r="B90" s="240"/>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row>
    <row r="91" spans="1:30" x14ac:dyDescent="0.25">
      <c r="A91" s="240"/>
      <c r="B91" s="240"/>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row>
    <row r="92" spans="1:30" x14ac:dyDescent="0.25">
      <c r="A92" s="240"/>
      <c r="B92" s="240"/>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row>
    <row r="93" spans="1:30" x14ac:dyDescent="0.25">
      <c r="A93" s="240"/>
      <c r="B93" s="240"/>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c r="AA93" s="240"/>
      <c r="AB93" s="240"/>
      <c r="AC93" s="240"/>
      <c r="AD93" s="240"/>
    </row>
    <row r="94" spans="1:30" x14ac:dyDescent="0.25">
      <c r="A94" s="240"/>
      <c r="B94" s="240"/>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row>
    <row r="95" spans="1:30" x14ac:dyDescent="0.25">
      <c r="A95" s="240"/>
      <c r="B95" s="240"/>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row>
    <row r="96" spans="1:30" x14ac:dyDescent="0.25">
      <c r="A96" s="240"/>
      <c r="B96" s="240"/>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row>
    <row r="97" spans="1:30" x14ac:dyDescent="0.25">
      <c r="A97" s="240"/>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row>
  </sheetData>
  <mergeCells count="1">
    <mergeCell ref="B3:M3"/>
  </mergeCells>
  <conditionalFormatting sqref="T23">
    <cfRule type="cellIs" dxfId="7" priority="2" operator="greaterThan">
      <formula>0.5</formula>
    </cfRule>
  </conditionalFormatting>
  <conditionalFormatting sqref="T39">
    <cfRule type="cellIs" dxfId="6" priority="1" operator="greaterThan">
      <formula>0.5</formula>
    </cfRule>
  </conditionalFormatting>
  <dataValidations disablePrompts="1" count="1">
    <dataValidation type="list" allowBlank="1" showInputMessage="1" showErrorMessage="1" sqref="C15 C31">
      <formula1>"1, 2, 3, 4, 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A28" workbookViewId="0">
      <selection activeCell="C59" sqref="C59"/>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0" t="s">
        <v>272</v>
      </c>
      <c r="B1" s="201"/>
      <c r="T1" s="188"/>
    </row>
    <row r="2" spans="1:24" x14ac:dyDescent="0.25">
      <c r="A2" s="187"/>
      <c r="B2" s="201"/>
      <c r="T2" s="188"/>
    </row>
    <row r="3" spans="1:24" s="240" customFormat="1" ht="48.75" customHeight="1" x14ac:dyDescent="0.25">
      <c r="A3" s="187"/>
      <c r="B3" s="287" t="s">
        <v>276</v>
      </c>
      <c r="C3" s="287"/>
      <c r="D3" s="287"/>
      <c r="E3" s="287"/>
      <c r="F3" s="287"/>
      <c r="G3" s="287"/>
      <c r="H3" s="287"/>
      <c r="I3" s="287"/>
      <c r="J3" s="287"/>
      <c r="K3" s="287"/>
      <c r="L3" s="287"/>
      <c r="M3" s="287"/>
      <c r="T3" s="188"/>
    </row>
    <row r="4" spans="1:24" x14ac:dyDescent="0.25">
      <c r="A4" s="187"/>
      <c r="B4" s="201"/>
      <c r="T4" s="188"/>
    </row>
    <row r="5" spans="1:24" x14ac:dyDescent="0.25">
      <c r="A5" s="187"/>
      <c r="B5" s="1" t="s">
        <v>164</v>
      </c>
      <c r="C5" s="202">
        <v>5.3999999999999999E-2</v>
      </c>
      <c r="T5" s="188"/>
    </row>
    <row r="6" spans="1:24" x14ac:dyDescent="0.25">
      <c r="A6" s="187"/>
      <c r="B6" s="1" t="s">
        <v>228</v>
      </c>
      <c r="C6" s="202">
        <v>0.02</v>
      </c>
      <c r="T6" s="188"/>
    </row>
    <row r="7" spans="1:24" x14ac:dyDescent="0.25">
      <c r="A7" s="187"/>
      <c r="C7" s="203"/>
      <c r="D7" s="203"/>
      <c r="E7" s="203"/>
      <c r="T7" s="188"/>
    </row>
    <row r="8" spans="1:24" x14ac:dyDescent="0.25">
      <c r="A8" s="187"/>
      <c r="C8" s="204" t="s">
        <v>155</v>
      </c>
      <c r="D8" s="204" t="s">
        <v>156</v>
      </c>
      <c r="E8" s="204" t="s">
        <v>157</v>
      </c>
      <c r="F8" s="204" t="s">
        <v>158</v>
      </c>
      <c r="G8" s="204" t="s">
        <v>159</v>
      </c>
      <c r="H8" s="204" t="s">
        <v>160</v>
      </c>
      <c r="I8" s="204" t="s">
        <v>161</v>
      </c>
      <c r="J8" s="1" t="s">
        <v>162</v>
      </c>
      <c r="K8" s="1" t="s">
        <v>163</v>
      </c>
      <c r="L8" s="1" t="s">
        <v>219</v>
      </c>
      <c r="M8" s="1" t="s">
        <v>220</v>
      </c>
      <c r="N8" s="1" t="s">
        <v>221</v>
      </c>
      <c r="O8" s="1" t="s">
        <v>222</v>
      </c>
      <c r="P8" s="1" t="s">
        <v>223</v>
      </c>
      <c r="Q8" s="1" t="s">
        <v>224</v>
      </c>
      <c r="R8" s="1" t="s">
        <v>225</v>
      </c>
      <c r="S8" s="1" t="s">
        <v>273</v>
      </c>
      <c r="T8" s="188"/>
    </row>
    <row r="9" spans="1:24" x14ac:dyDescent="0.25">
      <c r="A9" s="187"/>
      <c r="B9" s="1" t="s">
        <v>229</v>
      </c>
      <c r="C9" s="205">
        <f t="shared" ref="C9:G10" si="0">D9*(1+$C5)</f>
        <v>1.3007776144450243</v>
      </c>
      <c r="D9" s="205">
        <f t="shared" si="0"/>
        <v>1.2341343590560001</v>
      </c>
      <c r="E9" s="205">
        <f t="shared" si="0"/>
        <v>1.1709054640000001</v>
      </c>
      <c r="F9" s="205">
        <f t="shared" si="0"/>
        <v>1.110916</v>
      </c>
      <c r="G9" s="205">
        <f t="shared" si="0"/>
        <v>1.054</v>
      </c>
      <c r="H9" s="205">
        <v>1</v>
      </c>
      <c r="I9" s="205">
        <f t="shared" ref="I9:S9" si="1">H9/(1+$C5)</f>
        <v>0.94876660341555974</v>
      </c>
      <c r="J9" s="205">
        <f t="shared" si="1"/>
        <v>0.90015806775669804</v>
      </c>
      <c r="K9" s="205">
        <f t="shared" si="1"/>
        <v>0.85403991248263567</v>
      </c>
      <c r="L9" s="205">
        <f t="shared" si="1"/>
        <v>0.8102845469474721</v>
      </c>
      <c r="M9" s="205">
        <f t="shared" si="1"/>
        <v>0.76877091740746872</v>
      </c>
      <c r="N9" s="205">
        <f t="shared" si="1"/>
        <v>0.72938417211334794</v>
      </c>
      <c r="O9" s="205">
        <f t="shared" si="1"/>
        <v>0.6920153435610511</v>
      </c>
      <c r="P9" s="205">
        <f t="shared" si="1"/>
        <v>0.65656104702187013</v>
      </c>
      <c r="Q9" s="205">
        <f t="shared" si="1"/>
        <v>0.62292319451790334</v>
      </c>
      <c r="R9" s="205">
        <f t="shared" si="1"/>
        <v>0.59100872345152122</v>
      </c>
      <c r="S9" s="205">
        <f t="shared" si="1"/>
        <v>0.56072933913806566</v>
      </c>
      <c r="T9" s="188"/>
    </row>
    <row r="10" spans="1:24" x14ac:dyDescent="0.25">
      <c r="A10" s="187"/>
      <c r="B10" s="1" t="s">
        <v>230</v>
      </c>
      <c r="C10" s="205">
        <f t="shared" si="0"/>
        <v>1.1040808032</v>
      </c>
      <c r="D10" s="205">
        <f t="shared" si="0"/>
        <v>1.08243216</v>
      </c>
      <c r="E10" s="205">
        <f t="shared" si="0"/>
        <v>1.0612079999999999</v>
      </c>
      <c r="F10" s="205">
        <f t="shared" si="0"/>
        <v>1.0404</v>
      </c>
      <c r="G10" s="205">
        <f t="shared" si="0"/>
        <v>1.02</v>
      </c>
      <c r="H10" s="205">
        <v>1</v>
      </c>
      <c r="I10" s="205">
        <f t="shared" ref="I10:S10" si="2">H10/(1+$C$6)</f>
        <v>0.98039215686274506</v>
      </c>
      <c r="J10" s="205">
        <f t="shared" si="2"/>
        <v>0.96116878123798533</v>
      </c>
      <c r="K10" s="205">
        <f t="shared" si="2"/>
        <v>0.94232233454704439</v>
      </c>
      <c r="L10" s="205">
        <f t="shared" si="2"/>
        <v>0.92384542602651409</v>
      </c>
      <c r="M10" s="205">
        <f t="shared" si="2"/>
        <v>0.90573080982991572</v>
      </c>
      <c r="N10" s="205">
        <f t="shared" si="2"/>
        <v>0.88797138218619187</v>
      </c>
      <c r="O10" s="205">
        <f t="shared" si="2"/>
        <v>0.87056017861391355</v>
      </c>
      <c r="P10" s="205">
        <f t="shared" si="2"/>
        <v>0.85349037119011129</v>
      </c>
      <c r="Q10" s="205">
        <f t="shared" si="2"/>
        <v>0.83675526587265814</v>
      </c>
      <c r="R10" s="205">
        <f t="shared" si="2"/>
        <v>0.82034829987515501</v>
      </c>
      <c r="S10" s="205">
        <f t="shared" si="2"/>
        <v>0.80426303909328922</v>
      </c>
      <c r="T10" s="188"/>
    </row>
    <row r="11" spans="1:24" x14ac:dyDescent="0.25">
      <c r="A11" s="187"/>
      <c r="B11" s="1" t="s">
        <v>231</v>
      </c>
      <c r="C11" s="205">
        <f t="shared" ref="C11:F11" si="3">C9*C10</f>
        <v>1.4361635933410424</v>
      </c>
      <c r="D11" s="205">
        <f t="shared" si="3"/>
        <v>1.3358667200032017</v>
      </c>
      <c r="E11" s="205">
        <f t="shared" si="3"/>
        <v>1.242574245640512</v>
      </c>
      <c r="F11" s="205">
        <f t="shared" si="3"/>
        <v>1.1557970064</v>
      </c>
      <c r="G11" s="205">
        <f t="shared" ref="G11" si="4">G9*G10</f>
        <v>1.07508</v>
      </c>
      <c r="H11" s="205">
        <v>1</v>
      </c>
      <c r="I11" s="205">
        <f t="shared" ref="I11:S11" si="5">I9*I10</f>
        <v>0.9301633366819213</v>
      </c>
      <c r="J11" s="205">
        <f t="shared" si="5"/>
        <v>0.86520383290724523</v>
      </c>
      <c r="K11" s="205">
        <f t="shared" si="5"/>
        <v>0.80478088412699067</v>
      </c>
      <c r="L11" s="205">
        <f t="shared" si="5"/>
        <v>0.74857767247738827</v>
      </c>
      <c r="M11" s="205">
        <f t="shared" si="5"/>
        <v>0.69629950559715392</v>
      </c>
      <c r="N11" s="205">
        <f t="shared" si="5"/>
        <v>0.64767227145622086</v>
      </c>
      <c r="O11" s="205">
        <f t="shared" si="5"/>
        <v>0.60244100109407739</v>
      </c>
      <c r="P11" s="205">
        <f t="shared" si="5"/>
        <v>0.56036853173166401</v>
      </c>
      <c r="Q11" s="205">
        <f t="shared" si="5"/>
        <v>0.52123426324707378</v>
      </c>
      <c r="R11" s="205">
        <f t="shared" si="5"/>
        <v>0.4848330014948411</v>
      </c>
      <c r="S11" s="205">
        <f t="shared" si="5"/>
        <v>0.45097388240395231</v>
      </c>
      <c r="T11" s="188"/>
    </row>
    <row r="12" spans="1:24" x14ac:dyDescent="0.25">
      <c r="A12" s="187"/>
      <c r="T12" s="188"/>
    </row>
    <row r="13" spans="1:24" x14ac:dyDescent="0.25">
      <c r="A13" s="187"/>
      <c r="B13" s="240"/>
      <c r="C13" s="201" t="s">
        <v>160</v>
      </c>
      <c r="D13" s="240"/>
      <c r="E13" s="240"/>
      <c r="T13" s="188"/>
      <c r="V13" s="222" t="s">
        <v>240</v>
      </c>
      <c r="W13" s="222"/>
      <c r="X13" s="222"/>
    </row>
    <row r="14" spans="1:24" s="240" customFormat="1" ht="30" x14ac:dyDescent="0.25">
      <c r="A14" s="187"/>
      <c r="B14" s="244" t="s">
        <v>285</v>
      </c>
      <c r="C14" s="224" t="s">
        <v>241</v>
      </c>
      <c r="T14" s="188"/>
      <c r="V14" s="222" t="s">
        <v>242</v>
      </c>
      <c r="W14" s="222" t="s">
        <v>241</v>
      </c>
      <c r="X14" s="222" t="s">
        <v>243</v>
      </c>
    </row>
    <row r="15" spans="1:24" s="240" customFormat="1" ht="30" x14ac:dyDescent="0.25">
      <c r="A15" s="187"/>
      <c r="B15" s="225" t="s">
        <v>286</v>
      </c>
      <c r="C15" s="207">
        <v>0</v>
      </c>
      <c r="D15" s="240" t="s">
        <v>274</v>
      </c>
      <c r="T15" s="188"/>
    </row>
    <row r="16" spans="1:24" s="240" customFormat="1" ht="45" x14ac:dyDescent="0.25">
      <c r="A16" s="187"/>
      <c r="B16" s="244" t="s">
        <v>287</v>
      </c>
      <c r="C16" s="226" t="s">
        <v>242</v>
      </c>
      <c r="T16" s="188"/>
    </row>
    <row r="17" spans="1:21" s="240" customFormat="1" x14ac:dyDescent="0.25">
      <c r="A17" s="187"/>
      <c r="B17" s="227" t="s">
        <v>244</v>
      </c>
      <c r="T17" s="188"/>
    </row>
    <row r="18" spans="1:21" s="240" customFormat="1" x14ac:dyDescent="0.25">
      <c r="A18" s="187"/>
      <c r="T18" s="188"/>
    </row>
    <row r="19" spans="1:21" x14ac:dyDescent="0.25">
      <c r="A19" s="187"/>
      <c r="B19" s="206" t="s">
        <v>152</v>
      </c>
      <c r="T19" s="188"/>
    </row>
    <row r="20" spans="1:21" x14ac:dyDescent="0.25">
      <c r="A20" s="187"/>
      <c r="B20" s="1" t="s">
        <v>166</v>
      </c>
      <c r="C20" s="207">
        <v>3</v>
      </c>
      <c r="D20" s="201" t="s">
        <v>178</v>
      </c>
      <c r="T20" s="188"/>
      <c r="U20" s="1" t="s">
        <v>179</v>
      </c>
    </row>
    <row r="21" spans="1:21" x14ac:dyDescent="0.25">
      <c r="A21" s="187"/>
      <c r="B21" s="1" t="s">
        <v>167</v>
      </c>
      <c r="C21" s="207">
        <v>0</v>
      </c>
      <c r="D21" s="201" t="s">
        <v>232</v>
      </c>
      <c r="T21" s="188"/>
      <c r="U21" s="1" t="s">
        <v>179</v>
      </c>
    </row>
    <row r="22" spans="1:21" x14ac:dyDescent="0.25">
      <c r="A22" s="187"/>
      <c r="C22" s="1">
        <v>0</v>
      </c>
      <c r="D22" s="1">
        <v>1</v>
      </c>
      <c r="E22" s="1">
        <v>2</v>
      </c>
      <c r="F22" s="1">
        <v>3</v>
      </c>
      <c r="G22" s="1">
        <v>4</v>
      </c>
      <c r="H22" s="1">
        <v>5</v>
      </c>
      <c r="I22" s="1">
        <v>6</v>
      </c>
      <c r="J22" s="1">
        <v>7</v>
      </c>
      <c r="K22" s="1">
        <v>8</v>
      </c>
      <c r="L22" s="1">
        <v>9</v>
      </c>
      <c r="M22" s="1">
        <f>L22+1</f>
        <v>10</v>
      </c>
      <c r="N22" s="1">
        <f t="shared" ref="N22:S22" si="6">M22+1</f>
        <v>11</v>
      </c>
      <c r="O22" s="1">
        <f t="shared" si="6"/>
        <v>12</v>
      </c>
      <c r="P22" s="1">
        <f t="shared" si="6"/>
        <v>13</v>
      </c>
      <c r="Q22" s="1">
        <f t="shared" si="6"/>
        <v>14</v>
      </c>
      <c r="R22" s="1">
        <f t="shared" si="6"/>
        <v>15</v>
      </c>
      <c r="S22" s="1">
        <f t="shared" si="6"/>
        <v>16</v>
      </c>
      <c r="T22" s="188"/>
    </row>
    <row r="23" spans="1:21" x14ac:dyDescent="0.25">
      <c r="A23" s="187"/>
      <c r="C23" s="204" t="s">
        <v>155</v>
      </c>
      <c r="D23" s="204" t="s">
        <v>156</v>
      </c>
      <c r="E23" s="204" t="s">
        <v>157</v>
      </c>
      <c r="F23" s="204" t="s">
        <v>158</v>
      </c>
      <c r="G23" s="204" t="s">
        <v>159</v>
      </c>
      <c r="H23" s="204" t="s">
        <v>160</v>
      </c>
      <c r="I23" s="204" t="s">
        <v>161</v>
      </c>
      <c r="J23" s="240" t="s">
        <v>162</v>
      </c>
      <c r="K23" s="240" t="s">
        <v>163</v>
      </c>
      <c r="L23" s="240" t="s">
        <v>219</v>
      </c>
      <c r="M23" s="240" t="s">
        <v>220</v>
      </c>
      <c r="N23" s="240" t="s">
        <v>221</v>
      </c>
      <c r="O23" s="240" t="s">
        <v>222</v>
      </c>
      <c r="P23" s="240" t="s">
        <v>223</v>
      </c>
      <c r="Q23" s="240" t="s">
        <v>224</v>
      </c>
      <c r="R23" s="240" t="s">
        <v>225</v>
      </c>
      <c r="S23" s="240" t="s">
        <v>273</v>
      </c>
      <c r="T23" s="188" t="s">
        <v>165</v>
      </c>
    </row>
    <row r="24" spans="1:21" x14ac:dyDescent="0.25">
      <c r="A24" s="187"/>
      <c r="B24" s="1" t="s">
        <v>233</v>
      </c>
      <c r="C24" s="207">
        <v>0</v>
      </c>
      <c r="D24" s="207">
        <v>0</v>
      </c>
      <c r="E24" s="207">
        <v>0</v>
      </c>
      <c r="F24" s="207">
        <v>0</v>
      </c>
      <c r="G24" s="207">
        <v>0</v>
      </c>
      <c r="H24" s="207">
        <v>0</v>
      </c>
      <c r="T24" s="188"/>
      <c r="U24" s="1" t="s">
        <v>179</v>
      </c>
    </row>
    <row r="25" spans="1:21" x14ac:dyDescent="0.25">
      <c r="A25" s="187"/>
      <c r="B25" s="1" t="s">
        <v>234</v>
      </c>
      <c r="C25" s="208">
        <f>IF(C22=$C20+5,-$C21,0)</f>
        <v>0</v>
      </c>
      <c r="D25" s="208">
        <f t="shared" ref="D25:S25" si="7">IF(D22=$C20+5,-$C21,0)</f>
        <v>0</v>
      </c>
      <c r="E25" s="208">
        <f t="shared" si="7"/>
        <v>0</v>
      </c>
      <c r="F25" s="208">
        <f t="shared" si="7"/>
        <v>0</v>
      </c>
      <c r="G25" s="208">
        <f t="shared" si="7"/>
        <v>0</v>
      </c>
      <c r="H25" s="208">
        <f t="shared" si="7"/>
        <v>0</v>
      </c>
      <c r="I25" s="208">
        <f t="shared" si="7"/>
        <v>0</v>
      </c>
      <c r="J25" s="208">
        <f t="shared" si="7"/>
        <v>0</v>
      </c>
      <c r="K25" s="208">
        <f t="shared" si="7"/>
        <v>0</v>
      </c>
      <c r="L25" s="208">
        <f t="shared" si="7"/>
        <v>0</v>
      </c>
      <c r="M25" s="208">
        <f t="shared" si="7"/>
        <v>0</v>
      </c>
      <c r="N25" s="208">
        <f t="shared" si="7"/>
        <v>0</v>
      </c>
      <c r="O25" s="208">
        <f t="shared" si="7"/>
        <v>0</v>
      </c>
      <c r="P25" s="208">
        <f t="shared" si="7"/>
        <v>0</v>
      </c>
      <c r="Q25" s="208">
        <f t="shared" si="7"/>
        <v>0</v>
      </c>
      <c r="R25" s="208">
        <f t="shared" si="7"/>
        <v>0</v>
      </c>
      <c r="S25" s="208">
        <f t="shared" si="7"/>
        <v>0</v>
      </c>
      <c r="T25" s="188"/>
      <c r="U25" s="1" t="s">
        <v>180</v>
      </c>
    </row>
    <row r="26" spans="1:21" x14ac:dyDescent="0.25">
      <c r="A26" s="187"/>
      <c r="B26" s="1" t="s">
        <v>235</v>
      </c>
      <c r="C26" s="208"/>
      <c r="D26" s="208"/>
      <c r="E26" s="208"/>
      <c r="F26" s="208"/>
      <c r="G26" s="208"/>
      <c r="H26" s="208">
        <f>IF(H22&lt;=$C20+4,-$J31/H10,0)</f>
        <v>0</v>
      </c>
      <c r="I26" s="208">
        <f t="shared" ref="I26:S26" si="8">IF(I22&lt;=$C20+4,-$J31/I10,0)</f>
        <v>0</v>
      </c>
      <c r="J26" s="208">
        <f t="shared" si="8"/>
        <v>0</v>
      </c>
      <c r="K26" s="208">
        <f t="shared" si="8"/>
        <v>0</v>
      </c>
      <c r="L26" s="208">
        <f t="shared" si="8"/>
        <v>0</v>
      </c>
      <c r="M26" s="208">
        <f t="shared" si="8"/>
        <v>0</v>
      </c>
      <c r="N26" s="208">
        <f t="shared" si="8"/>
        <v>0</v>
      </c>
      <c r="O26" s="208">
        <f t="shared" si="8"/>
        <v>0</v>
      </c>
      <c r="P26" s="208">
        <f t="shared" si="8"/>
        <v>0</v>
      </c>
      <c r="Q26" s="208">
        <f t="shared" si="8"/>
        <v>0</v>
      </c>
      <c r="R26" s="208">
        <f t="shared" si="8"/>
        <v>0</v>
      </c>
      <c r="S26" s="208">
        <f t="shared" si="8"/>
        <v>0</v>
      </c>
      <c r="T26" s="188"/>
      <c r="U26" s="1" t="s">
        <v>180</v>
      </c>
    </row>
    <row r="27" spans="1:21" x14ac:dyDescent="0.25">
      <c r="A27" s="187"/>
      <c r="B27" s="1" t="s">
        <v>236</v>
      </c>
      <c r="C27" s="208">
        <f>SUM(C24:C25)</f>
        <v>0</v>
      </c>
      <c r="D27" s="208">
        <f t="shared" ref="D27:S27" si="9">SUM(D24:D26)</f>
        <v>0</v>
      </c>
      <c r="E27" s="208">
        <f t="shared" si="9"/>
        <v>0</v>
      </c>
      <c r="F27" s="208">
        <f t="shared" si="9"/>
        <v>0</v>
      </c>
      <c r="G27" s="208">
        <f t="shared" si="9"/>
        <v>0</v>
      </c>
      <c r="H27" s="208">
        <f t="shared" si="9"/>
        <v>0</v>
      </c>
      <c r="I27" s="208">
        <f t="shared" si="9"/>
        <v>0</v>
      </c>
      <c r="J27" s="208">
        <f t="shared" si="9"/>
        <v>0</v>
      </c>
      <c r="K27" s="208">
        <f t="shared" si="9"/>
        <v>0</v>
      </c>
      <c r="L27" s="208">
        <f t="shared" si="9"/>
        <v>0</v>
      </c>
      <c r="M27" s="208">
        <f t="shared" si="9"/>
        <v>0</v>
      </c>
      <c r="N27" s="208">
        <f t="shared" si="9"/>
        <v>0</v>
      </c>
      <c r="O27" s="208">
        <f t="shared" si="9"/>
        <v>0</v>
      </c>
      <c r="P27" s="208">
        <f t="shared" si="9"/>
        <v>0</v>
      </c>
      <c r="Q27" s="208">
        <f t="shared" si="9"/>
        <v>0</v>
      </c>
      <c r="R27" s="208">
        <f t="shared" si="9"/>
        <v>0</v>
      </c>
      <c r="S27" s="208">
        <f t="shared" si="9"/>
        <v>0</v>
      </c>
      <c r="T27" s="209" t="s">
        <v>237</v>
      </c>
      <c r="U27" s="1" t="s">
        <v>180</v>
      </c>
    </row>
    <row r="28" spans="1:21" x14ac:dyDescent="0.25">
      <c r="A28" s="187"/>
      <c r="B28" s="1" t="s">
        <v>288</v>
      </c>
      <c r="C28" s="208">
        <f t="shared" ref="C28:S28" si="10">C27*C11</f>
        <v>0</v>
      </c>
      <c r="D28" s="208">
        <f t="shared" si="10"/>
        <v>0</v>
      </c>
      <c r="E28" s="208">
        <f t="shared" si="10"/>
        <v>0</v>
      </c>
      <c r="F28" s="208">
        <f t="shared" si="10"/>
        <v>0</v>
      </c>
      <c r="G28" s="208">
        <f t="shared" si="10"/>
        <v>0</v>
      </c>
      <c r="H28" s="208">
        <f t="shared" si="10"/>
        <v>0</v>
      </c>
      <c r="I28" s="208">
        <f t="shared" si="10"/>
        <v>0</v>
      </c>
      <c r="J28" s="208">
        <f t="shared" si="10"/>
        <v>0</v>
      </c>
      <c r="K28" s="210">
        <f t="shared" si="10"/>
        <v>0</v>
      </c>
      <c r="L28" s="210">
        <f t="shared" si="10"/>
        <v>0</v>
      </c>
      <c r="M28" s="210">
        <f t="shared" si="10"/>
        <v>0</v>
      </c>
      <c r="N28" s="210">
        <f t="shared" si="10"/>
        <v>0</v>
      </c>
      <c r="O28" s="210">
        <f t="shared" si="10"/>
        <v>0</v>
      </c>
      <c r="P28" s="210">
        <f t="shared" si="10"/>
        <v>0</v>
      </c>
      <c r="Q28" s="210">
        <f t="shared" si="10"/>
        <v>0</v>
      </c>
      <c r="R28" s="210">
        <f t="shared" si="10"/>
        <v>0</v>
      </c>
      <c r="S28" s="210">
        <f t="shared" si="10"/>
        <v>0</v>
      </c>
      <c r="T28" s="199">
        <f>ABS(SUM(C28:S28))</f>
        <v>0</v>
      </c>
      <c r="U28" s="1" t="s">
        <v>180</v>
      </c>
    </row>
    <row r="29" spans="1:21" x14ac:dyDescent="0.25">
      <c r="A29" s="187"/>
      <c r="T29" s="188"/>
      <c r="U29" s="1" t="s">
        <v>180</v>
      </c>
    </row>
    <row r="30" spans="1:21" x14ac:dyDescent="0.25">
      <c r="A30" s="187"/>
      <c r="C30" s="211" t="str">
        <f t="shared" ref="C30:H30" si="11">"Inv. Yr. "&amp;C22</f>
        <v>Inv. Yr. 0</v>
      </c>
      <c r="D30" s="211" t="str">
        <f t="shared" si="11"/>
        <v>Inv. Yr. 1</v>
      </c>
      <c r="E30" s="211" t="str">
        <f t="shared" si="11"/>
        <v>Inv. Yr. 2</v>
      </c>
      <c r="F30" s="211" t="str">
        <f t="shared" si="11"/>
        <v>Inv. Yr. 3</v>
      </c>
      <c r="G30" s="211" t="str">
        <f t="shared" si="11"/>
        <v>Inv. Yr. 4</v>
      </c>
      <c r="H30" s="211" t="str">
        <f t="shared" si="11"/>
        <v>Inv. Yr. 5</v>
      </c>
      <c r="I30" s="211" t="s">
        <v>239</v>
      </c>
      <c r="J30" s="211" t="s">
        <v>165</v>
      </c>
      <c r="T30" s="188"/>
    </row>
    <row r="31" spans="1:21" x14ac:dyDescent="0.25">
      <c r="A31" s="187"/>
      <c r="B31" s="1" t="s">
        <v>168</v>
      </c>
      <c r="C31" s="212">
        <f>C24*C$11/SUMIF($H$22:$S$22,"&lt;="&amp;$C20+4,$H$9:$S$9)</f>
        <v>0</v>
      </c>
      <c r="D31" s="212">
        <f t="shared" ref="D31:H31" si="12">D24*D$11/SUMIF($H$22:$S$22,"&lt;="&amp;$C20+4,$H$9:$S$9)</f>
        <v>0</v>
      </c>
      <c r="E31" s="212">
        <f t="shared" si="12"/>
        <v>0</v>
      </c>
      <c r="F31" s="212">
        <f t="shared" si="12"/>
        <v>0</v>
      </c>
      <c r="G31" s="212">
        <f t="shared" si="12"/>
        <v>0</v>
      </c>
      <c r="H31" s="212">
        <f t="shared" si="12"/>
        <v>0</v>
      </c>
      <c r="I31" s="212">
        <f>SUMPRODUCT($F$11:$S$11,F25:S25)/SUMIF(H22:S22,"&lt;="&amp;C20+4,$H$9:$S$9)</f>
        <v>0</v>
      </c>
      <c r="J31" s="213">
        <f>SUM(C31:I31)</f>
        <v>0</v>
      </c>
      <c r="T31" s="188"/>
      <c r="U31" s="1" t="s">
        <v>180</v>
      </c>
    </row>
    <row r="32" spans="1:21" x14ac:dyDescent="0.25">
      <c r="A32" s="187"/>
      <c r="C32" s="214"/>
      <c r="D32" s="214"/>
      <c r="E32" s="214"/>
      <c r="F32" s="214"/>
      <c r="G32" s="214"/>
      <c r="H32" s="214"/>
      <c r="I32" s="214"/>
      <c r="J32" s="214"/>
      <c r="K32" s="214"/>
      <c r="L32" s="214"/>
      <c r="T32" s="188"/>
    </row>
    <row r="33" spans="1:21" x14ac:dyDescent="0.25">
      <c r="A33" s="187"/>
      <c r="T33" s="188"/>
    </row>
    <row r="34" spans="1:21" x14ac:dyDescent="0.25">
      <c r="A34" s="187"/>
      <c r="T34" s="188"/>
    </row>
    <row r="35" spans="1:21" x14ac:dyDescent="0.25">
      <c r="A35" s="187"/>
      <c r="B35" s="206" t="s">
        <v>153</v>
      </c>
      <c r="T35" s="188"/>
    </row>
    <row r="36" spans="1:21" x14ac:dyDescent="0.25">
      <c r="A36" s="187"/>
      <c r="B36" s="1" t="s">
        <v>166</v>
      </c>
      <c r="C36" s="229">
        <v>5</v>
      </c>
      <c r="D36" s="201" t="s">
        <v>178</v>
      </c>
      <c r="T36" s="188"/>
      <c r="U36" s="1" t="s">
        <v>179</v>
      </c>
    </row>
    <row r="37" spans="1:21" x14ac:dyDescent="0.25">
      <c r="A37" s="187"/>
      <c r="B37" s="1" t="s">
        <v>167</v>
      </c>
      <c r="C37" s="207">
        <v>0</v>
      </c>
      <c r="D37" s="201" t="s">
        <v>232</v>
      </c>
      <c r="T37" s="188"/>
      <c r="U37" s="1" t="s">
        <v>179</v>
      </c>
    </row>
    <row r="38" spans="1:21" x14ac:dyDescent="0.25">
      <c r="A38" s="187"/>
      <c r="C38" s="1">
        <f t="shared" ref="C38:S38"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88"/>
    </row>
    <row r="39" spans="1:21" x14ac:dyDescent="0.25">
      <c r="A39" s="187"/>
      <c r="C39" s="204" t="s">
        <v>155</v>
      </c>
      <c r="D39" s="204" t="s">
        <v>156</v>
      </c>
      <c r="E39" s="204" t="s">
        <v>157</v>
      </c>
      <c r="F39" s="204" t="s">
        <v>158</v>
      </c>
      <c r="G39" s="204" t="s">
        <v>159</v>
      </c>
      <c r="H39" s="204" t="s">
        <v>160</v>
      </c>
      <c r="I39" s="204" t="s">
        <v>161</v>
      </c>
      <c r="J39" s="240" t="s">
        <v>162</v>
      </c>
      <c r="K39" s="240" t="s">
        <v>163</v>
      </c>
      <c r="L39" s="240" t="s">
        <v>219</v>
      </c>
      <c r="M39" s="240" t="s">
        <v>220</v>
      </c>
      <c r="N39" s="240" t="s">
        <v>221</v>
      </c>
      <c r="O39" s="240" t="s">
        <v>222</v>
      </c>
      <c r="P39" s="240" t="s">
        <v>223</v>
      </c>
      <c r="Q39" s="240" t="s">
        <v>224</v>
      </c>
      <c r="R39" s="240" t="s">
        <v>225</v>
      </c>
      <c r="S39" s="240" t="s">
        <v>273</v>
      </c>
      <c r="T39" s="188" t="s">
        <v>165</v>
      </c>
    </row>
    <row r="40" spans="1:21" x14ac:dyDescent="0.25">
      <c r="A40" s="187"/>
      <c r="B40" s="1" t="s">
        <v>233</v>
      </c>
      <c r="C40" s="207">
        <v>0</v>
      </c>
      <c r="D40" s="207">
        <v>0</v>
      </c>
      <c r="E40" s="207">
        <v>0</v>
      </c>
      <c r="F40" s="207">
        <v>0</v>
      </c>
      <c r="G40" s="207">
        <v>0</v>
      </c>
      <c r="H40" s="207">
        <v>0</v>
      </c>
      <c r="T40" s="188"/>
      <c r="U40" s="1" t="s">
        <v>179</v>
      </c>
    </row>
    <row r="41" spans="1:21" x14ac:dyDescent="0.25">
      <c r="A41" s="187"/>
      <c r="B41" s="1" t="s">
        <v>234</v>
      </c>
      <c r="C41" s="208">
        <f>IF(C38=$C36+5,-$C37,0)</f>
        <v>0</v>
      </c>
      <c r="D41" s="208">
        <f t="shared" ref="D41:S41" si="14">IF(D38=$C36+5,-$C37,0)</f>
        <v>0</v>
      </c>
      <c r="E41" s="208">
        <f t="shared" si="14"/>
        <v>0</v>
      </c>
      <c r="F41" s="208">
        <f t="shared" si="14"/>
        <v>0</v>
      </c>
      <c r="G41" s="208">
        <f t="shared" si="14"/>
        <v>0</v>
      </c>
      <c r="H41" s="208">
        <f t="shared" si="14"/>
        <v>0</v>
      </c>
      <c r="I41" s="208">
        <f t="shared" si="14"/>
        <v>0</v>
      </c>
      <c r="J41" s="208">
        <f t="shared" si="14"/>
        <v>0</v>
      </c>
      <c r="K41" s="208">
        <f t="shared" si="14"/>
        <v>0</v>
      </c>
      <c r="L41" s="208">
        <f t="shared" si="14"/>
        <v>0</v>
      </c>
      <c r="M41" s="208">
        <f t="shared" si="14"/>
        <v>0</v>
      </c>
      <c r="N41" s="208">
        <f t="shared" si="14"/>
        <v>0</v>
      </c>
      <c r="O41" s="208">
        <f t="shared" si="14"/>
        <v>0</v>
      </c>
      <c r="P41" s="208">
        <f t="shared" si="14"/>
        <v>0</v>
      </c>
      <c r="Q41" s="208">
        <f t="shared" si="14"/>
        <v>0</v>
      </c>
      <c r="R41" s="208">
        <f t="shared" si="14"/>
        <v>0</v>
      </c>
      <c r="S41" s="208">
        <f t="shared" si="14"/>
        <v>0</v>
      </c>
      <c r="T41" s="188"/>
      <c r="U41" s="1" t="s">
        <v>180</v>
      </c>
    </row>
    <row r="42" spans="1:21" x14ac:dyDescent="0.25">
      <c r="A42" s="187"/>
      <c r="B42" s="1" t="s">
        <v>235</v>
      </c>
      <c r="C42" s="208"/>
      <c r="D42" s="208"/>
      <c r="E42" s="208"/>
      <c r="F42" s="208"/>
      <c r="G42" s="208"/>
      <c r="H42" s="208">
        <f>IF(H38&lt;=$C36+4,-$J47/H$10,0)</f>
        <v>0</v>
      </c>
      <c r="I42" s="208">
        <f t="shared" ref="I42:S42" si="15">IF(I38&lt;=$C36+4,-$J47/I$10,0)</f>
        <v>0</v>
      </c>
      <c r="J42" s="208">
        <f t="shared" si="15"/>
        <v>0</v>
      </c>
      <c r="K42" s="208">
        <f t="shared" si="15"/>
        <v>0</v>
      </c>
      <c r="L42" s="208">
        <f t="shared" si="15"/>
        <v>0</v>
      </c>
      <c r="M42" s="208">
        <f t="shared" si="15"/>
        <v>0</v>
      </c>
      <c r="N42" s="208">
        <f t="shared" si="15"/>
        <v>0</v>
      </c>
      <c r="O42" s="208">
        <f t="shared" si="15"/>
        <v>0</v>
      </c>
      <c r="P42" s="208">
        <f t="shared" si="15"/>
        <v>0</v>
      </c>
      <c r="Q42" s="208">
        <f t="shared" si="15"/>
        <v>0</v>
      </c>
      <c r="R42" s="208">
        <f t="shared" si="15"/>
        <v>0</v>
      </c>
      <c r="S42" s="208">
        <f t="shared" si="15"/>
        <v>0</v>
      </c>
      <c r="T42" s="188"/>
      <c r="U42" s="1" t="s">
        <v>180</v>
      </c>
    </row>
    <row r="43" spans="1:21" x14ac:dyDescent="0.25">
      <c r="A43" s="187"/>
      <c r="B43" s="1" t="s">
        <v>236</v>
      </c>
      <c r="C43" s="208">
        <f>SUM(C40:C42)</f>
        <v>0</v>
      </c>
      <c r="D43" s="208">
        <f t="shared" ref="D43:S43" si="16">SUM(D40:D42)</f>
        <v>0</v>
      </c>
      <c r="E43" s="208">
        <f t="shared" si="16"/>
        <v>0</v>
      </c>
      <c r="F43" s="208">
        <f t="shared" si="16"/>
        <v>0</v>
      </c>
      <c r="G43" s="208">
        <f t="shared" si="16"/>
        <v>0</v>
      </c>
      <c r="H43" s="208">
        <f t="shared" si="16"/>
        <v>0</v>
      </c>
      <c r="I43" s="208">
        <f t="shared" si="16"/>
        <v>0</v>
      </c>
      <c r="J43" s="208">
        <f t="shared" si="16"/>
        <v>0</v>
      </c>
      <c r="K43" s="208">
        <f t="shared" si="16"/>
        <v>0</v>
      </c>
      <c r="L43" s="208">
        <f t="shared" si="16"/>
        <v>0</v>
      </c>
      <c r="M43" s="208">
        <f t="shared" si="16"/>
        <v>0</v>
      </c>
      <c r="N43" s="208">
        <f t="shared" si="16"/>
        <v>0</v>
      </c>
      <c r="O43" s="208">
        <f t="shared" si="16"/>
        <v>0</v>
      </c>
      <c r="P43" s="208">
        <f t="shared" si="16"/>
        <v>0</v>
      </c>
      <c r="Q43" s="208">
        <f t="shared" si="16"/>
        <v>0</v>
      </c>
      <c r="R43" s="208">
        <f t="shared" si="16"/>
        <v>0</v>
      </c>
      <c r="S43" s="208">
        <f t="shared" si="16"/>
        <v>0</v>
      </c>
      <c r="T43" s="209" t="s">
        <v>237</v>
      </c>
      <c r="U43" s="1" t="s">
        <v>180</v>
      </c>
    </row>
    <row r="44" spans="1:21" x14ac:dyDescent="0.25">
      <c r="A44" s="187"/>
      <c r="B44" s="1" t="s">
        <v>288</v>
      </c>
      <c r="C44" s="208">
        <f t="shared" ref="C44:S44" si="17">C43*C11</f>
        <v>0</v>
      </c>
      <c r="D44" s="208">
        <f t="shared" si="17"/>
        <v>0</v>
      </c>
      <c r="E44" s="208">
        <f t="shared" si="17"/>
        <v>0</v>
      </c>
      <c r="F44" s="208">
        <f t="shared" si="17"/>
        <v>0</v>
      </c>
      <c r="G44" s="208">
        <f t="shared" si="17"/>
        <v>0</v>
      </c>
      <c r="H44" s="208">
        <f t="shared" si="17"/>
        <v>0</v>
      </c>
      <c r="I44" s="208">
        <f t="shared" si="17"/>
        <v>0</v>
      </c>
      <c r="J44" s="208">
        <f t="shared" si="17"/>
        <v>0</v>
      </c>
      <c r="K44" s="208">
        <f t="shared" si="17"/>
        <v>0</v>
      </c>
      <c r="L44" s="208">
        <f t="shared" si="17"/>
        <v>0</v>
      </c>
      <c r="M44" s="208">
        <f t="shared" si="17"/>
        <v>0</v>
      </c>
      <c r="N44" s="208">
        <f t="shared" si="17"/>
        <v>0</v>
      </c>
      <c r="O44" s="208">
        <f t="shared" si="17"/>
        <v>0</v>
      </c>
      <c r="P44" s="208">
        <f t="shared" si="17"/>
        <v>0</v>
      </c>
      <c r="Q44" s="208">
        <f t="shared" si="17"/>
        <v>0</v>
      </c>
      <c r="R44" s="208">
        <f t="shared" si="17"/>
        <v>0</v>
      </c>
      <c r="S44" s="208">
        <f t="shared" si="17"/>
        <v>0</v>
      </c>
      <c r="T44" s="199">
        <f>ABS(SUM(C44:S44))</f>
        <v>0</v>
      </c>
      <c r="U44" s="1" t="s">
        <v>180</v>
      </c>
    </row>
    <row r="45" spans="1:21" x14ac:dyDescent="0.25">
      <c r="A45" s="187"/>
      <c r="C45" s="215"/>
      <c r="D45" s="215"/>
      <c r="E45" s="215"/>
      <c r="F45" s="215"/>
      <c r="G45" s="215"/>
      <c r="H45" s="215"/>
      <c r="I45" s="215"/>
      <c r="J45" s="215"/>
      <c r="K45" s="215"/>
      <c r="L45" s="215"/>
      <c r="M45" s="215"/>
      <c r="N45" s="215"/>
      <c r="O45" s="215"/>
      <c r="P45" s="215"/>
      <c r="Q45" s="215"/>
      <c r="R45" s="215"/>
      <c r="S45" s="215"/>
      <c r="T45" s="199"/>
      <c r="U45" s="1" t="s">
        <v>180</v>
      </c>
    </row>
    <row r="46" spans="1:21" x14ac:dyDescent="0.25">
      <c r="A46" s="187"/>
      <c r="C46" s="211" t="str">
        <f>"Inv. Yr. "&amp;C38</f>
        <v>Inv. Yr. 0</v>
      </c>
      <c r="D46" s="211" t="str">
        <f t="shared" ref="D46:H46" si="18">"Inv. Yr. "&amp;D38</f>
        <v>Inv. Yr. 1</v>
      </c>
      <c r="E46" s="211" t="str">
        <f t="shared" si="18"/>
        <v>Inv. Yr. 2</v>
      </c>
      <c r="F46" s="211" t="str">
        <f t="shared" si="18"/>
        <v>Inv. Yr. 3</v>
      </c>
      <c r="G46" s="211" t="str">
        <f t="shared" si="18"/>
        <v>Inv. Yr. 4</v>
      </c>
      <c r="H46" s="211" t="str">
        <f t="shared" si="18"/>
        <v>Inv. Yr. 5</v>
      </c>
      <c r="I46" s="211" t="s">
        <v>239</v>
      </c>
      <c r="J46" s="211" t="s">
        <v>165</v>
      </c>
      <c r="T46" s="188"/>
    </row>
    <row r="47" spans="1:21" x14ac:dyDescent="0.25">
      <c r="A47" s="187"/>
      <c r="B47" s="1" t="s">
        <v>168</v>
      </c>
      <c r="C47" s="212">
        <f>C40*C$11/SUMIF($H$38:$S$38,"&lt;="&amp;$C36+4,$H$9:$S$9)</f>
        <v>0</v>
      </c>
      <c r="D47" s="212">
        <f t="shared" ref="D47:H47" si="19">D40*D$11/SUMIF($H$38:$S$38,"&lt;="&amp;$C36+4,$H$9:$S$9)</f>
        <v>0</v>
      </c>
      <c r="E47" s="212">
        <f t="shared" si="19"/>
        <v>0</v>
      </c>
      <c r="F47" s="212">
        <f t="shared" si="19"/>
        <v>0</v>
      </c>
      <c r="G47" s="212">
        <f t="shared" si="19"/>
        <v>0</v>
      </c>
      <c r="H47" s="212">
        <f t="shared" si="19"/>
        <v>0</v>
      </c>
      <c r="I47" s="212">
        <f>SUMPRODUCT($F$11:$S$11,F41:S41)/SUMIF(H38:S38,"&lt;="&amp;C36+4,$H$9:$S$9)</f>
        <v>0</v>
      </c>
      <c r="J47" s="213">
        <f>SUM(C47:I47)</f>
        <v>0</v>
      </c>
      <c r="T47" s="188"/>
      <c r="U47" s="1" t="s">
        <v>180</v>
      </c>
    </row>
    <row r="48" spans="1:21" x14ac:dyDescent="0.25">
      <c r="A48" s="187"/>
      <c r="F48" s="214"/>
      <c r="I48" s="214"/>
      <c r="T48" s="188"/>
    </row>
    <row r="49" spans="1:20" x14ac:dyDescent="0.25">
      <c r="A49" s="187"/>
      <c r="E49" s="216"/>
      <c r="T49" s="188"/>
    </row>
    <row r="50" spans="1:20" x14ac:dyDescent="0.25">
      <c r="A50" s="187"/>
      <c r="B50" s="206" t="s">
        <v>154</v>
      </c>
      <c r="T50" s="188"/>
    </row>
    <row r="51" spans="1:20" ht="15.75" thickBot="1" x14ac:dyDescent="0.3">
      <c r="A51" s="187"/>
      <c r="T51" s="188"/>
    </row>
    <row r="52" spans="1:20" x14ac:dyDescent="0.25">
      <c r="A52" s="187"/>
      <c r="B52" s="197" t="s">
        <v>176</v>
      </c>
      <c r="C52" s="198" t="s">
        <v>189</v>
      </c>
      <c r="D52" s="192"/>
      <c r="T52" s="188"/>
    </row>
    <row r="53" spans="1:20" x14ac:dyDescent="0.25">
      <c r="A53" s="187"/>
      <c r="B53" s="193" t="s">
        <v>169</v>
      </c>
      <c r="C53" s="217" t="s">
        <v>160</v>
      </c>
      <c r="D53" s="194"/>
      <c r="T53" s="188"/>
    </row>
    <row r="54" spans="1:20" x14ac:dyDescent="0.25">
      <c r="A54" s="187"/>
      <c r="B54" s="193" t="s">
        <v>152</v>
      </c>
      <c r="C54" s="218">
        <f>J31</f>
        <v>0</v>
      </c>
      <c r="D54" s="194"/>
      <c r="T54" s="188"/>
    </row>
    <row r="55" spans="1:20" x14ac:dyDescent="0.25">
      <c r="A55" s="187"/>
      <c r="B55" s="193" t="s">
        <v>153</v>
      </c>
      <c r="C55" s="218">
        <f>J47</f>
        <v>0</v>
      </c>
      <c r="D55" s="194"/>
      <c r="T55" s="188"/>
    </row>
    <row r="56" spans="1:20" x14ac:dyDescent="0.25">
      <c r="A56" s="187"/>
      <c r="B56" s="193" t="s">
        <v>177</v>
      </c>
      <c r="C56" s="2"/>
      <c r="D56" s="194"/>
      <c r="T56" s="188"/>
    </row>
    <row r="57" spans="1:20" x14ac:dyDescent="0.25">
      <c r="A57" s="187"/>
      <c r="B57" s="193"/>
      <c r="C57" s="2"/>
      <c r="D57" s="194"/>
      <c r="T57" s="188"/>
    </row>
    <row r="58" spans="1:20" ht="15" customHeight="1" x14ac:dyDescent="0.25">
      <c r="A58" s="187"/>
      <c r="B58" s="219" t="s">
        <v>265</v>
      </c>
      <c r="C58" s="220">
        <f>SUM(C54:C55)</f>
        <v>0</v>
      </c>
      <c r="D58" s="194"/>
      <c r="T58" s="188"/>
    </row>
    <row r="59" spans="1:20" ht="15.75" thickBot="1" x14ac:dyDescent="0.3">
      <c r="A59" s="187"/>
      <c r="B59" s="219" t="s">
        <v>300</v>
      </c>
      <c r="C59" s="228">
        <f>IF(C16="YES",C58*(1+C6),IF(C14="YES",C15*(1+C6),0))</f>
        <v>0</v>
      </c>
      <c r="D59" s="194"/>
      <c r="T59" s="188"/>
    </row>
    <row r="60" spans="1:20" ht="15" customHeight="1" thickTop="1" thickBot="1" x14ac:dyDescent="0.3">
      <c r="A60" s="189"/>
      <c r="B60" s="221"/>
      <c r="C60" s="195"/>
      <c r="D60" s="196"/>
      <c r="E60" s="189"/>
      <c r="T60" s="188"/>
    </row>
    <row r="61" spans="1:20" ht="15.75" thickBot="1" x14ac:dyDescent="0.3">
      <c r="A61" s="189"/>
      <c r="B61" s="190"/>
      <c r="C61" s="190"/>
      <c r="D61" s="190"/>
      <c r="E61" s="190"/>
      <c r="F61" s="190"/>
      <c r="G61" s="190"/>
      <c r="H61" s="190"/>
      <c r="I61" s="190"/>
      <c r="J61" s="190"/>
      <c r="K61" s="190"/>
      <c r="L61" s="190"/>
      <c r="M61" s="190"/>
      <c r="N61" s="190"/>
      <c r="O61" s="190"/>
      <c r="P61" s="190"/>
      <c r="Q61" s="190"/>
      <c r="R61" s="190"/>
      <c r="S61" s="190"/>
      <c r="T61" s="191"/>
    </row>
    <row r="64" spans="1:20" x14ac:dyDescent="0.25">
      <c r="C64" s="1" t="s">
        <v>192</v>
      </c>
    </row>
  </sheetData>
  <mergeCells count="1">
    <mergeCell ref="B3:M3"/>
  </mergeCells>
  <conditionalFormatting sqref="T28">
    <cfRule type="cellIs" dxfId="5" priority="2" operator="greaterThan">
      <formula>0.5</formula>
    </cfRule>
  </conditionalFormatting>
  <conditionalFormatting sqref="T44">
    <cfRule type="cellIs" dxfId="4"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A25" workbookViewId="0">
      <selection activeCell="B60" sqref="B60"/>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0" t="s">
        <v>247</v>
      </c>
      <c r="B1" s="201"/>
      <c r="T1" s="188"/>
    </row>
    <row r="2" spans="1:24" x14ac:dyDescent="0.25">
      <c r="A2" s="187"/>
      <c r="B2" s="201"/>
      <c r="T2" s="188"/>
    </row>
    <row r="3" spans="1:24" ht="48" customHeight="1" x14ac:dyDescent="0.25">
      <c r="A3" s="187"/>
      <c r="B3" s="287" t="s">
        <v>277</v>
      </c>
      <c r="C3" s="287"/>
      <c r="D3" s="287"/>
      <c r="E3" s="287"/>
      <c r="F3" s="287"/>
      <c r="G3" s="287"/>
      <c r="H3" s="287"/>
      <c r="I3" s="287"/>
      <c r="J3" s="287"/>
      <c r="K3" s="287"/>
      <c r="L3" s="287"/>
      <c r="M3" s="287"/>
      <c r="T3" s="188"/>
    </row>
    <row r="4" spans="1:24" x14ac:dyDescent="0.25">
      <c r="A4" s="187"/>
      <c r="B4" s="201"/>
      <c r="T4" s="188"/>
    </row>
    <row r="5" spans="1:24" x14ac:dyDescent="0.25">
      <c r="A5" s="187"/>
      <c r="B5" s="1" t="s">
        <v>164</v>
      </c>
      <c r="C5" s="202">
        <v>5.3999999999999999E-2</v>
      </c>
      <c r="T5" s="188"/>
    </row>
    <row r="6" spans="1:24" x14ac:dyDescent="0.25">
      <c r="A6" s="187"/>
      <c r="B6" s="1" t="s">
        <v>228</v>
      </c>
      <c r="C6" s="202">
        <v>0.02</v>
      </c>
      <c r="T6" s="188"/>
    </row>
    <row r="7" spans="1:24" x14ac:dyDescent="0.25">
      <c r="A7" s="187"/>
      <c r="C7" s="203"/>
      <c r="D7" s="203"/>
      <c r="E7" s="203"/>
      <c r="T7" s="188"/>
    </row>
    <row r="8" spans="1:24" x14ac:dyDescent="0.25">
      <c r="A8" s="187"/>
      <c r="C8" s="204" t="s">
        <v>155</v>
      </c>
      <c r="D8" s="204" t="s">
        <v>156</v>
      </c>
      <c r="E8" s="204" t="s">
        <v>157</v>
      </c>
      <c r="F8" s="204" t="s">
        <v>158</v>
      </c>
      <c r="G8" s="204" t="s">
        <v>159</v>
      </c>
      <c r="H8" s="204" t="s">
        <v>160</v>
      </c>
      <c r="I8" s="204" t="s">
        <v>161</v>
      </c>
      <c r="J8" s="1" t="s">
        <v>162</v>
      </c>
      <c r="K8" s="1" t="s">
        <v>163</v>
      </c>
      <c r="L8" s="1" t="s">
        <v>219</v>
      </c>
      <c r="M8" s="1" t="s">
        <v>220</v>
      </c>
      <c r="N8" s="1" t="s">
        <v>221</v>
      </c>
      <c r="O8" s="1" t="s">
        <v>222</v>
      </c>
      <c r="P8" s="1" t="s">
        <v>223</v>
      </c>
      <c r="Q8" s="1" t="s">
        <v>224</v>
      </c>
      <c r="R8" s="1" t="s">
        <v>225</v>
      </c>
      <c r="S8" s="1" t="s">
        <v>273</v>
      </c>
      <c r="T8" s="188"/>
    </row>
    <row r="9" spans="1:24" x14ac:dyDescent="0.25">
      <c r="A9" s="187"/>
      <c r="B9" s="1" t="s">
        <v>229</v>
      </c>
      <c r="C9" s="205">
        <f t="shared" ref="C9:F10" si="0">D9*(1+$C5)</f>
        <v>1.2341343590560001</v>
      </c>
      <c r="D9" s="205">
        <f t="shared" si="0"/>
        <v>1.1709054640000001</v>
      </c>
      <c r="E9" s="205">
        <f t="shared" si="0"/>
        <v>1.110916</v>
      </c>
      <c r="F9" s="205">
        <f t="shared" si="0"/>
        <v>1.054</v>
      </c>
      <c r="G9" s="205">
        <v>1</v>
      </c>
      <c r="H9" s="205">
        <f t="shared" ref="H9:S9" si="1">G9/(1+$C5)</f>
        <v>0.94876660341555974</v>
      </c>
      <c r="I9" s="205">
        <f t="shared" si="1"/>
        <v>0.90015806775669804</v>
      </c>
      <c r="J9" s="205">
        <f t="shared" si="1"/>
        <v>0.85403991248263567</v>
      </c>
      <c r="K9" s="205">
        <f t="shared" si="1"/>
        <v>0.8102845469474721</v>
      </c>
      <c r="L9" s="205">
        <f t="shared" si="1"/>
        <v>0.76877091740746872</v>
      </c>
      <c r="M9" s="205">
        <f t="shared" si="1"/>
        <v>0.72938417211334794</v>
      </c>
      <c r="N9" s="205">
        <f t="shared" si="1"/>
        <v>0.6920153435610511</v>
      </c>
      <c r="O9" s="205">
        <f t="shared" si="1"/>
        <v>0.65656104702187013</v>
      </c>
      <c r="P9" s="205">
        <f t="shared" si="1"/>
        <v>0.62292319451790334</v>
      </c>
      <c r="Q9" s="205">
        <f t="shared" si="1"/>
        <v>0.59100872345152122</v>
      </c>
      <c r="R9" s="205">
        <f t="shared" si="1"/>
        <v>0.56072933913806566</v>
      </c>
      <c r="S9" s="205">
        <f t="shared" si="1"/>
        <v>0.53200127052947399</v>
      </c>
      <c r="T9" s="188"/>
    </row>
    <row r="10" spans="1:24" x14ac:dyDescent="0.25">
      <c r="A10" s="187"/>
      <c r="B10" s="1" t="s">
        <v>230</v>
      </c>
      <c r="C10" s="205">
        <f t="shared" si="0"/>
        <v>1.08243216</v>
      </c>
      <c r="D10" s="205">
        <f t="shared" si="0"/>
        <v>1.0612079999999999</v>
      </c>
      <c r="E10" s="205">
        <f t="shared" si="0"/>
        <v>1.0404</v>
      </c>
      <c r="F10" s="205">
        <f t="shared" si="0"/>
        <v>1.02</v>
      </c>
      <c r="G10" s="205">
        <v>1</v>
      </c>
      <c r="H10" s="205">
        <f t="shared" ref="H10:S10" si="2">G10/(1+$C$6)</f>
        <v>0.98039215686274506</v>
      </c>
      <c r="I10" s="205">
        <f t="shared" si="2"/>
        <v>0.96116878123798533</v>
      </c>
      <c r="J10" s="205">
        <f t="shared" si="2"/>
        <v>0.94232233454704439</v>
      </c>
      <c r="K10" s="205">
        <f t="shared" si="2"/>
        <v>0.92384542602651409</v>
      </c>
      <c r="L10" s="205">
        <f t="shared" si="2"/>
        <v>0.90573080982991572</v>
      </c>
      <c r="M10" s="205">
        <f t="shared" si="2"/>
        <v>0.88797138218619187</v>
      </c>
      <c r="N10" s="205">
        <f t="shared" si="2"/>
        <v>0.87056017861391355</v>
      </c>
      <c r="O10" s="205">
        <f t="shared" si="2"/>
        <v>0.85349037119011129</v>
      </c>
      <c r="P10" s="205">
        <f t="shared" si="2"/>
        <v>0.83675526587265814</v>
      </c>
      <c r="Q10" s="205">
        <f t="shared" si="2"/>
        <v>0.82034829987515501</v>
      </c>
      <c r="R10" s="205">
        <f t="shared" si="2"/>
        <v>0.80426303909328922</v>
      </c>
      <c r="S10" s="205">
        <f t="shared" si="2"/>
        <v>0.7884931755816561</v>
      </c>
      <c r="T10" s="188"/>
    </row>
    <row r="11" spans="1:24" x14ac:dyDescent="0.25">
      <c r="A11" s="187"/>
      <c r="B11" s="1" t="s">
        <v>231</v>
      </c>
      <c r="C11" s="205">
        <f t="shared" ref="C11:E11" si="3">C9*C10</f>
        <v>1.3358667200032017</v>
      </c>
      <c r="D11" s="205">
        <f t="shared" si="3"/>
        <v>1.242574245640512</v>
      </c>
      <c r="E11" s="205">
        <f t="shared" si="3"/>
        <v>1.1557970064</v>
      </c>
      <c r="F11" s="205">
        <f t="shared" ref="F11" si="4">F9*F10</f>
        <v>1.07508</v>
      </c>
      <c r="G11" s="205">
        <v>1</v>
      </c>
      <c r="H11" s="205">
        <f t="shared" ref="H11:S11" si="5">H9*H10</f>
        <v>0.9301633366819213</v>
      </c>
      <c r="I11" s="205">
        <f t="shared" si="5"/>
        <v>0.86520383290724523</v>
      </c>
      <c r="J11" s="205">
        <f t="shared" si="5"/>
        <v>0.80478088412699067</v>
      </c>
      <c r="K11" s="205">
        <f t="shared" si="5"/>
        <v>0.74857767247738827</v>
      </c>
      <c r="L11" s="205">
        <f t="shared" si="5"/>
        <v>0.69629950559715392</v>
      </c>
      <c r="M11" s="205">
        <f t="shared" si="5"/>
        <v>0.64767227145622086</v>
      </c>
      <c r="N11" s="205">
        <f t="shared" si="5"/>
        <v>0.60244100109407739</v>
      </c>
      <c r="O11" s="205">
        <f t="shared" si="5"/>
        <v>0.56036853173166401</v>
      </c>
      <c r="P11" s="205">
        <f t="shared" si="5"/>
        <v>0.52123426324707378</v>
      </c>
      <c r="Q11" s="205">
        <f t="shared" si="5"/>
        <v>0.4848330014948411</v>
      </c>
      <c r="R11" s="205">
        <f t="shared" si="5"/>
        <v>0.45097388240395231</v>
      </c>
      <c r="S11" s="205">
        <f t="shared" si="5"/>
        <v>0.41947937121326068</v>
      </c>
      <c r="T11" s="188"/>
    </row>
    <row r="12" spans="1:24" x14ac:dyDescent="0.25">
      <c r="A12" s="187"/>
      <c r="T12" s="188"/>
    </row>
    <row r="13" spans="1:24" x14ac:dyDescent="0.25">
      <c r="A13" s="187"/>
      <c r="C13" s="201" t="s">
        <v>159</v>
      </c>
      <c r="T13" s="188"/>
      <c r="V13" s="222" t="s">
        <v>240</v>
      </c>
      <c r="W13" s="222"/>
      <c r="X13" s="222"/>
    </row>
    <row r="14" spans="1:24" ht="30" x14ac:dyDescent="0.25">
      <c r="A14" s="187"/>
      <c r="B14" s="223" t="s">
        <v>281</v>
      </c>
      <c r="C14" s="224" t="s">
        <v>242</v>
      </c>
      <c r="T14" s="188"/>
      <c r="V14" s="222" t="s">
        <v>242</v>
      </c>
      <c r="W14" s="222" t="s">
        <v>241</v>
      </c>
      <c r="X14" s="222" t="s">
        <v>243</v>
      </c>
    </row>
    <row r="15" spans="1:24" ht="30" x14ac:dyDescent="0.25">
      <c r="A15" s="187"/>
      <c r="B15" s="225" t="s">
        <v>282</v>
      </c>
      <c r="C15" s="207">
        <v>0</v>
      </c>
      <c r="D15" s="1" t="s">
        <v>267</v>
      </c>
      <c r="T15" s="188"/>
      <c r="V15" s="222"/>
      <c r="W15" s="222"/>
      <c r="X15" s="222"/>
    </row>
    <row r="16" spans="1:24" ht="45" x14ac:dyDescent="0.25">
      <c r="A16" s="187"/>
      <c r="B16" s="230" t="s">
        <v>283</v>
      </c>
      <c r="C16" s="226" t="s">
        <v>241</v>
      </c>
      <c r="T16" s="188"/>
    </row>
    <row r="17" spans="1:21" x14ac:dyDescent="0.25">
      <c r="A17" s="187"/>
      <c r="B17" s="227" t="s">
        <v>244</v>
      </c>
      <c r="T17" s="188"/>
    </row>
    <row r="18" spans="1:21" x14ac:dyDescent="0.25">
      <c r="A18" s="187"/>
      <c r="T18" s="188"/>
    </row>
    <row r="19" spans="1:21" x14ac:dyDescent="0.25">
      <c r="A19" s="187"/>
      <c r="B19" s="206" t="s">
        <v>152</v>
      </c>
      <c r="T19" s="188"/>
    </row>
    <row r="20" spans="1:21" x14ac:dyDescent="0.25">
      <c r="A20" s="187"/>
      <c r="B20" s="1" t="s">
        <v>166</v>
      </c>
      <c r="C20" s="207">
        <v>3</v>
      </c>
      <c r="D20" s="201" t="s">
        <v>178</v>
      </c>
      <c r="T20" s="188"/>
      <c r="U20" s="1" t="s">
        <v>179</v>
      </c>
    </row>
    <row r="21" spans="1:21" x14ac:dyDescent="0.25">
      <c r="A21" s="187"/>
      <c r="B21" s="1" t="s">
        <v>167</v>
      </c>
      <c r="C21" s="207">
        <v>0</v>
      </c>
      <c r="D21" s="201" t="s">
        <v>232</v>
      </c>
      <c r="T21" s="188"/>
      <c r="U21" s="1" t="s">
        <v>179</v>
      </c>
    </row>
    <row r="22" spans="1:21" x14ac:dyDescent="0.25">
      <c r="A22" s="187"/>
      <c r="C22" s="1">
        <v>0</v>
      </c>
      <c r="D22" s="1">
        <v>1</v>
      </c>
      <c r="E22" s="1">
        <v>2</v>
      </c>
      <c r="F22" s="1">
        <v>3</v>
      </c>
      <c r="G22" s="1">
        <v>4</v>
      </c>
      <c r="H22" s="1">
        <v>5</v>
      </c>
      <c r="I22" s="1">
        <v>6</v>
      </c>
      <c r="J22" s="1">
        <v>7</v>
      </c>
      <c r="K22" s="1">
        <v>8</v>
      </c>
      <c r="L22" s="1">
        <v>9</v>
      </c>
      <c r="M22" s="1">
        <f>L22+1</f>
        <v>10</v>
      </c>
      <c r="N22" s="1">
        <f t="shared" ref="N22:S22" si="6">M22+1</f>
        <v>11</v>
      </c>
      <c r="O22" s="1">
        <f t="shared" si="6"/>
        <v>12</v>
      </c>
      <c r="P22" s="1">
        <f t="shared" si="6"/>
        <v>13</v>
      </c>
      <c r="Q22" s="1">
        <f t="shared" si="6"/>
        <v>14</v>
      </c>
      <c r="R22" s="1">
        <f t="shared" si="6"/>
        <v>15</v>
      </c>
      <c r="S22" s="1">
        <f t="shared" si="6"/>
        <v>16</v>
      </c>
      <c r="T22" s="188"/>
    </row>
    <row r="23" spans="1:21" x14ac:dyDescent="0.25">
      <c r="A23" s="187"/>
      <c r="C23" s="204" t="s">
        <v>155</v>
      </c>
      <c r="D23" s="204" t="s">
        <v>156</v>
      </c>
      <c r="E23" s="204" t="s">
        <v>157</v>
      </c>
      <c r="F23" s="204" t="s">
        <v>158</v>
      </c>
      <c r="G23" s="204" t="s">
        <v>159</v>
      </c>
      <c r="H23" s="204" t="s">
        <v>160</v>
      </c>
      <c r="I23" s="204" t="s">
        <v>161</v>
      </c>
      <c r="J23" s="240" t="s">
        <v>162</v>
      </c>
      <c r="K23" s="240" t="s">
        <v>163</v>
      </c>
      <c r="L23" s="240" t="s">
        <v>219</v>
      </c>
      <c r="M23" s="240" t="s">
        <v>220</v>
      </c>
      <c r="N23" s="240" t="s">
        <v>221</v>
      </c>
      <c r="O23" s="240" t="s">
        <v>222</v>
      </c>
      <c r="P23" s="240" t="s">
        <v>223</v>
      </c>
      <c r="Q23" s="240" t="s">
        <v>224</v>
      </c>
      <c r="R23" s="240" t="s">
        <v>225</v>
      </c>
      <c r="S23" s="240" t="s">
        <v>273</v>
      </c>
      <c r="T23" s="188" t="s">
        <v>165</v>
      </c>
    </row>
    <row r="24" spans="1:21" x14ac:dyDescent="0.25">
      <c r="A24" s="187"/>
      <c r="B24" s="1" t="s">
        <v>233</v>
      </c>
      <c r="C24" s="207">
        <v>0</v>
      </c>
      <c r="D24" s="207">
        <v>0</v>
      </c>
      <c r="E24" s="207">
        <v>0</v>
      </c>
      <c r="F24" s="207">
        <v>0</v>
      </c>
      <c r="G24" s="207">
        <v>0</v>
      </c>
      <c r="T24" s="188"/>
      <c r="U24" s="1" t="s">
        <v>179</v>
      </c>
    </row>
    <row r="25" spans="1:21" x14ac:dyDescent="0.25">
      <c r="A25" s="187"/>
      <c r="B25" s="1" t="s">
        <v>234</v>
      </c>
      <c r="C25" s="208">
        <f>IF(C22=$C20+4,-$C21,0)</f>
        <v>0</v>
      </c>
      <c r="D25" s="208">
        <f t="shared" ref="D25:S25" si="7">IF(D22=$C20+4,-$C21,0)</f>
        <v>0</v>
      </c>
      <c r="E25" s="208">
        <f t="shared" si="7"/>
        <v>0</v>
      </c>
      <c r="F25" s="208">
        <f t="shared" si="7"/>
        <v>0</v>
      </c>
      <c r="G25" s="208">
        <f t="shared" si="7"/>
        <v>0</v>
      </c>
      <c r="H25" s="208">
        <f t="shared" si="7"/>
        <v>0</v>
      </c>
      <c r="I25" s="208">
        <f t="shared" si="7"/>
        <v>0</v>
      </c>
      <c r="J25" s="208">
        <f t="shared" si="7"/>
        <v>0</v>
      </c>
      <c r="K25" s="208">
        <f t="shared" si="7"/>
        <v>0</v>
      </c>
      <c r="L25" s="208">
        <f t="shared" si="7"/>
        <v>0</v>
      </c>
      <c r="M25" s="208">
        <f t="shared" si="7"/>
        <v>0</v>
      </c>
      <c r="N25" s="208">
        <f t="shared" si="7"/>
        <v>0</v>
      </c>
      <c r="O25" s="208">
        <f t="shared" si="7"/>
        <v>0</v>
      </c>
      <c r="P25" s="208">
        <f t="shared" si="7"/>
        <v>0</v>
      </c>
      <c r="Q25" s="208">
        <f t="shared" si="7"/>
        <v>0</v>
      </c>
      <c r="R25" s="208">
        <f t="shared" si="7"/>
        <v>0</v>
      </c>
      <c r="S25" s="208">
        <f t="shared" si="7"/>
        <v>0</v>
      </c>
      <c r="T25" s="188"/>
      <c r="U25" s="1" t="s">
        <v>180</v>
      </c>
    </row>
    <row r="26" spans="1:21" x14ac:dyDescent="0.25">
      <c r="A26" s="187"/>
      <c r="B26" s="1" t="s">
        <v>235</v>
      </c>
      <c r="C26" s="208"/>
      <c r="D26" s="208"/>
      <c r="E26" s="208"/>
      <c r="F26" s="208"/>
      <c r="G26" s="208">
        <f t="shared" ref="G26:S26" si="8">IF(G22&lt;=$C20+3,-$J31/G10,0)</f>
        <v>0</v>
      </c>
      <c r="H26" s="208">
        <f t="shared" si="8"/>
        <v>0</v>
      </c>
      <c r="I26" s="208">
        <f t="shared" si="8"/>
        <v>0</v>
      </c>
      <c r="J26" s="208">
        <f t="shared" si="8"/>
        <v>0</v>
      </c>
      <c r="K26" s="208">
        <f t="shared" si="8"/>
        <v>0</v>
      </c>
      <c r="L26" s="208">
        <f t="shared" si="8"/>
        <v>0</v>
      </c>
      <c r="M26" s="208">
        <f t="shared" si="8"/>
        <v>0</v>
      </c>
      <c r="N26" s="208">
        <f t="shared" si="8"/>
        <v>0</v>
      </c>
      <c r="O26" s="208">
        <f t="shared" si="8"/>
        <v>0</v>
      </c>
      <c r="P26" s="208">
        <f t="shared" si="8"/>
        <v>0</v>
      </c>
      <c r="Q26" s="208">
        <f t="shared" si="8"/>
        <v>0</v>
      </c>
      <c r="R26" s="208">
        <f t="shared" si="8"/>
        <v>0</v>
      </c>
      <c r="S26" s="208">
        <f t="shared" si="8"/>
        <v>0</v>
      </c>
      <c r="T26" s="188"/>
      <c r="U26" s="1" t="s">
        <v>180</v>
      </c>
    </row>
    <row r="27" spans="1:21" x14ac:dyDescent="0.25">
      <c r="A27" s="187"/>
      <c r="B27" s="1" t="s">
        <v>236</v>
      </c>
      <c r="C27" s="208">
        <f>SUM(C24:C25)</f>
        <v>0</v>
      </c>
      <c r="D27" s="208">
        <f t="shared" ref="D27:S27" si="9">SUM(D24:D26)</f>
        <v>0</v>
      </c>
      <c r="E27" s="208">
        <f t="shared" si="9"/>
        <v>0</v>
      </c>
      <c r="F27" s="208">
        <f t="shared" si="9"/>
        <v>0</v>
      </c>
      <c r="G27" s="208">
        <f t="shared" si="9"/>
        <v>0</v>
      </c>
      <c r="H27" s="208">
        <f t="shared" si="9"/>
        <v>0</v>
      </c>
      <c r="I27" s="208">
        <f t="shared" si="9"/>
        <v>0</v>
      </c>
      <c r="J27" s="208">
        <f t="shared" si="9"/>
        <v>0</v>
      </c>
      <c r="K27" s="208">
        <f t="shared" si="9"/>
        <v>0</v>
      </c>
      <c r="L27" s="208">
        <f t="shared" si="9"/>
        <v>0</v>
      </c>
      <c r="M27" s="208">
        <f t="shared" si="9"/>
        <v>0</v>
      </c>
      <c r="N27" s="208">
        <f t="shared" si="9"/>
        <v>0</v>
      </c>
      <c r="O27" s="208">
        <f t="shared" si="9"/>
        <v>0</v>
      </c>
      <c r="P27" s="208">
        <f t="shared" si="9"/>
        <v>0</v>
      </c>
      <c r="Q27" s="208">
        <f t="shared" si="9"/>
        <v>0</v>
      </c>
      <c r="R27" s="208">
        <f t="shared" si="9"/>
        <v>0</v>
      </c>
      <c r="S27" s="208">
        <f t="shared" si="9"/>
        <v>0</v>
      </c>
      <c r="T27" s="209" t="s">
        <v>237</v>
      </c>
      <c r="U27" s="1" t="s">
        <v>180</v>
      </c>
    </row>
    <row r="28" spans="1:21" x14ac:dyDescent="0.25">
      <c r="A28" s="187"/>
      <c r="B28" s="1" t="s">
        <v>284</v>
      </c>
      <c r="C28" s="208">
        <f t="shared" ref="C28:S28" si="10">C27*C11</f>
        <v>0</v>
      </c>
      <c r="D28" s="208">
        <f t="shared" si="10"/>
        <v>0</v>
      </c>
      <c r="E28" s="208">
        <f t="shared" si="10"/>
        <v>0</v>
      </c>
      <c r="F28" s="208">
        <f t="shared" si="10"/>
        <v>0</v>
      </c>
      <c r="G28" s="208">
        <f t="shared" si="10"/>
        <v>0</v>
      </c>
      <c r="H28" s="208">
        <f t="shared" si="10"/>
        <v>0</v>
      </c>
      <c r="I28" s="208">
        <f t="shared" si="10"/>
        <v>0</v>
      </c>
      <c r="J28" s="208">
        <f t="shared" si="10"/>
        <v>0</v>
      </c>
      <c r="K28" s="210">
        <f t="shared" si="10"/>
        <v>0</v>
      </c>
      <c r="L28" s="210">
        <f t="shared" si="10"/>
        <v>0</v>
      </c>
      <c r="M28" s="210">
        <f t="shared" si="10"/>
        <v>0</v>
      </c>
      <c r="N28" s="210">
        <f t="shared" si="10"/>
        <v>0</v>
      </c>
      <c r="O28" s="210">
        <f t="shared" si="10"/>
        <v>0</v>
      </c>
      <c r="P28" s="210">
        <f t="shared" si="10"/>
        <v>0</v>
      </c>
      <c r="Q28" s="210">
        <f t="shared" si="10"/>
        <v>0</v>
      </c>
      <c r="R28" s="210">
        <f t="shared" si="10"/>
        <v>0</v>
      </c>
      <c r="S28" s="210">
        <f t="shared" si="10"/>
        <v>0</v>
      </c>
      <c r="T28" s="199">
        <f>ABS(SUM(C28:S28))</f>
        <v>0</v>
      </c>
      <c r="U28" s="1" t="s">
        <v>180</v>
      </c>
    </row>
    <row r="29" spans="1:21" x14ac:dyDescent="0.25">
      <c r="A29" s="187"/>
      <c r="T29" s="188"/>
      <c r="U29" s="1" t="s">
        <v>180</v>
      </c>
    </row>
    <row r="30" spans="1:21" x14ac:dyDescent="0.25">
      <c r="A30" s="187"/>
      <c r="C30" s="211" t="str">
        <f t="shared" ref="C30:H30" si="11">"Inv. Yr. "&amp;C22</f>
        <v>Inv. Yr. 0</v>
      </c>
      <c r="D30" s="211" t="str">
        <f t="shared" si="11"/>
        <v>Inv. Yr. 1</v>
      </c>
      <c r="E30" s="211" t="str">
        <f t="shared" si="11"/>
        <v>Inv. Yr. 2</v>
      </c>
      <c r="F30" s="211" t="str">
        <f t="shared" si="11"/>
        <v>Inv. Yr. 3</v>
      </c>
      <c r="G30" s="211" t="str">
        <f t="shared" si="11"/>
        <v>Inv. Yr. 4</v>
      </c>
      <c r="H30" s="211" t="str">
        <f t="shared" si="11"/>
        <v>Inv. Yr. 5</v>
      </c>
      <c r="I30" s="211" t="s">
        <v>239</v>
      </c>
      <c r="J30" s="211" t="s">
        <v>165</v>
      </c>
      <c r="T30" s="188"/>
    </row>
    <row r="31" spans="1:21" x14ac:dyDescent="0.25">
      <c r="A31" s="187"/>
      <c r="B31" s="1" t="s">
        <v>168</v>
      </c>
      <c r="C31" s="212">
        <f t="shared" ref="C31:H31" si="12">C24*C$11/SUMIF($G$22:$S$22,"&lt;="&amp;$C20+3,$G$9:$S$9)</f>
        <v>0</v>
      </c>
      <c r="D31" s="212">
        <f t="shared" si="12"/>
        <v>0</v>
      </c>
      <c r="E31" s="212">
        <f t="shared" si="12"/>
        <v>0</v>
      </c>
      <c r="F31" s="212">
        <f t="shared" si="12"/>
        <v>0</v>
      </c>
      <c r="G31" s="212">
        <f t="shared" si="12"/>
        <v>0</v>
      </c>
      <c r="H31" s="212">
        <f t="shared" si="12"/>
        <v>0</v>
      </c>
      <c r="I31" s="212">
        <f>SUMPRODUCT($F$11:$S$11,F25:S25)/SUMIF(G22:S22,"&lt;="&amp;C20+3,$G$9:$S$9)</f>
        <v>0</v>
      </c>
      <c r="J31" s="213">
        <f>SUM(C31:I31)</f>
        <v>0</v>
      </c>
      <c r="T31" s="188"/>
      <c r="U31" s="1" t="s">
        <v>180</v>
      </c>
    </row>
    <row r="32" spans="1:21" x14ac:dyDescent="0.25">
      <c r="A32" s="187"/>
      <c r="C32" s="214"/>
      <c r="D32" s="214"/>
      <c r="E32" s="214"/>
      <c r="F32" s="214"/>
      <c r="G32" s="214"/>
      <c r="H32" s="214"/>
      <c r="I32" s="214"/>
      <c r="J32" s="214"/>
      <c r="K32" s="214"/>
      <c r="L32" s="214"/>
      <c r="T32" s="188"/>
    </row>
    <row r="33" spans="1:21" x14ac:dyDescent="0.25">
      <c r="A33" s="187"/>
      <c r="T33" s="188"/>
    </row>
    <row r="34" spans="1:21" x14ac:dyDescent="0.25">
      <c r="A34" s="187"/>
      <c r="T34" s="188"/>
    </row>
    <row r="35" spans="1:21" x14ac:dyDescent="0.25">
      <c r="A35" s="187"/>
      <c r="B35" s="206" t="s">
        <v>153</v>
      </c>
      <c r="T35" s="188"/>
    </row>
    <row r="36" spans="1:21" x14ac:dyDescent="0.25">
      <c r="A36" s="187"/>
      <c r="B36" s="1" t="s">
        <v>166</v>
      </c>
      <c r="C36" s="229">
        <v>5</v>
      </c>
      <c r="D36" s="201" t="s">
        <v>178</v>
      </c>
      <c r="T36" s="188"/>
      <c r="U36" s="1" t="s">
        <v>179</v>
      </c>
    </row>
    <row r="37" spans="1:21" x14ac:dyDescent="0.25">
      <c r="A37" s="187"/>
      <c r="B37" s="1" t="s">
        <v>167</v>
      </c>
      <c r="C37" s="207">
        <v>0</v>
      </c>
      <c r="D37" s="201" t="s">
        <v>232</v>
      </c>
      <c r="T37" s="188"/>
      <c r="U37" s="1" t="s">
        <v>179</v>
      </c>
    </row>
    <row r="38" spans="1:21" x14ac:dyDescent="0.25">
      <c r="A38" s="187"/>
      <c r="C38" s="1">
        <f t="shared" ref="C38:S38"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88"/>
    </row>
    <row r="39" spans="1:21" x14ac:dyDescent="0.25">
      <c r="A39" s="187"/>
      <c r="C39" s="204" t="s">
        <v>155</v>
      </c>
      <c r="D39" s="204" t="s">
        <v>156</v>
      </c>
      <c r="E39" s="204" t="s">
        <v>157</v>
      </c>
      <c r="F39" s="204" t="s">
        <v>158</v>
      </c>
      <c r="G39" s="204" t="s">
        <v>159</v>
      </c>
      <c r="H39" s="204" t="s">
        <v>160</v>
      </c>
      <c r="I39" s="204" t="s">
        <v>161</v>
      </c>
      <c r="J39" s="240" t="s">
        <v>162</v>
      </c>
      <c r="K39" s="240" t="s">
        <v>163</v>
      </c>
      <c r="L39" s="240" t="s">
        <v>219</v>
      </c>
      <c r="M39" s="240" t="s">
        <v>220</v>
      </c>
      <c r="N39" s="240" t="s">
        <v>221</v>
      </c>
      <c r="O39" s="240" t="s">
        <v>222</v>
      </c>
      <c r="P39" s="240" t="s">
        <v>223</v>
      </c>
      <c r="Q39" s="240" t="s">
        <v>224</v>
      </c>
      <c r="R39" s="240" t="s">
        <v>225</v>
      </c>
      <c r="S39" s="240" t="s">
        <v>273</v>
      </c>
      <c r="T39" s="188" t="s">
        <v>165</v>
      </c>
    </row>
    <row r="40" spans="1:21" x14ac:dyDescent="0.25">
      <c r="A40" s="187"/>
      <c r="B40" s="1" t="s">
        <v>233</v>
      </c>
      <c r="C40" s="207">
        <v>0</v>
      </c>
      <c r="D40" s="207">
        <v>0</v>
      </c>
      <c r="E40" s="207">
        <v>0</v>
      </c>
      <c r="F40" s="207">
        <v>0</v>
      </c>
      <c r="G40" s="207">
        <v>0</v>
      </c>
      <c r="T40" s="188"/>
      <c r="U40" s="1" t="s">
        <v>179</v>
      </c>
    </row>
    <row r="41" spans="1:21" x14ac:dyDescent="0.25">
      <c r="A41" s="187"/>
      <c r="B41" s="1" t="s">
        <v>234</v>
      </c>
      <c r="C41" s="208">
        <f>IF(C38=$C36+4,-$C37,0)</f>
        <v>0</v>
      </c>
      <c r="D41" s="208">
        <f t="shared" ref="D41:S41" si="14">IF(D38=$C36+4,-$C37,0)</f>
        <v>0</v>
      </c>
      <c r="E41" s="208">
        <f t="shared" si="14"/>
        <v>0</v>
      </c>
      <c r="F41" s="208">
        <f t="shared" si="14"/>
        <v>0</v>
      </c>
      <c r="G41" s="208">
        <f t="shared" si="14"/>
        <v>0</v>
      </c>
      <c r="H41" s="208">
        <f t="shared" si="14"/>
        <v>0</v>
      </c>
      <c r="I41" s="208">
        <f t="shared" si="14"/>
        <v>0</v>
      </c>
      <c r="J41" s="208">
        <f t="shared" si="14"/>
        <v>0</v>
      </c>
      <c r="K41" s="208">
        <f t="shared" si="14"/>
        <v>0</v>
      </c>
      <c r="L41" s="208">
        <f t="shared" si="14"/>
        <v>0</v>
      </c>
      <c r="M41" s="208">
        <f t="shared" si="14"/>
        <v>0</v>
      </c>
      <c r="N41" s="208">
        <f t="shared" si="14"/>
        <v>0</v>
      </c>
      <c r="O41" s="208">
        <f t="shared" si="14"/>
        <v>0</v>
      </c>
      <c r="P41" s="208">
        <f t="shared" si="14"/>
        <v>0</v>
      </c>
      <c r="Q41" s="208">
        <f t="shared" si="14"/>
        <v>0</v>
      </c>
      <c r="R41" s="208">
        <f t="shared" si="14"/>
        <v>0</v>
      </c>
      <c r="S41" s="208">
        <f t="shared" si="14"/>
        <v>0</v>
      </c>
      <c r="T41" s="188"/>
      <c r="U41" s="1" t="s">
        <v>180</v>
      </c>
    </row>
    <row r="42" spans="1:21" x14ac:dyDescent="0.25">
      <c r="A42" s="187"/>
      <c r="B42" s="1" t="s">
        <v>235</v>
      </c>
      <c r="C42" s="208"/>
      <c r="D42" s="208"/>
      <c r="E42" s="208"/>
      <c r="F42" s="208"/>
      <c r="G42" s="208">
        <f>IF(G38&lt;=$C36+3,-$J47/G$10,0)</f>
        <v>0</v>
      </c>
      <c r="H42" s="208">
        <f t="shared" ref="H42:S42" si="15">IF(H38&lt;=$C36+3,-$J47/H$10,0)</f>
        <v>0</v>
      </c>
      <c r="I42" s="208">
        <f t="shared" si="15"/>
        <v>0</v>
      </c>
      <c r="J42" s="208">
        <f t="shared" si="15"/>
        <v>0</v>
      </c>
      <c r="K42" s="208">
        <f t="shared" si="15"/>
        <v>0</v>
      </c>
      <c r="L42" s="208">
        <f t="shared" si="15"/>
        <v>0</v>
      </c>
      <c r="M42" s="208">
        <f t="shared" si="15"/>
        <v>0</v>
      </c>
      <c r="N42" s="208">
        <f t="shared" si="15"/>
        <v>0</v>
      </c>
      <c r="O42" s="208">
        <f t="shared" si="15"/>
        <v>0</v>
      </c>
      <c r="P42" s="208">
        <f t="shared" si="15"/>
        <v>0</v>
      </c>
      <c r="Q42" s="208">
        <f t="shared" si="15"/>
        <v>0</v>
      </c>
      <c r="R42" s="208">
        <f t="shared" si="15"/>
        <v>0</v>
      </c>
      <c r="S42" s="208">
        <f t="shared" si="15"/>
        <v>0</v>
      </c>
      <c r="T42" s="188"/>
      <c r="U42" s="1" t="s">
        <v>180</v>
      </c>
    </row>
    <row r="43" spans="1:21" x14ac:dyDescent="0.25">
      <c r="A43" s="187"/>
      <c r="B43" s="1" t="s">
        <v>236</v>
      </c>
      <c r="C43" s="208">
        <f>SUM(C40:C42)</f>
        <v>0</v>
      </c>
      <c r="D43" s="208">
        <f t="shared" ref="D43:S43" si="16">SUM(D40:D42)</f>
        <v>0</v>
      </c>
      <c r="E43" s="208">
        <f t="shared" si="16"/>
        <v>0</v>
      </c>
      <c r="F43" s="208">
        <f t="shared" si="16"/>
        <v>0</v>
      </c>
      <c r="G43" s="208">
        <f t="shared" si="16"/>
        <v>0</v>
      </c>
      <c r="H43" s="208">
        <f t="shared" si="16"/>
        <v>0</v>
      </c>
      <c r="I43" s="208">
        <f t="shared" si="16"/>
        <v>0</v>
      </c>
      <c r="J43" s="208">
        <f t="shared" si="16"/>
        <v>0</v>
      </c>
      <c r="K43" s="208">
        <f t="shared" si="16"/>
        <v>0</v>
      </c>
      <c r="L43" s="208">
        <f t="shared" si="16"/>
        <v>0</v>
      </c>
      <c r="M43" s="208">
        <f t="shared" si="16"/>
        <v>0</v>
      </c>
      <c r="N43" s="208">
        <f t="shared" si="16"/>
        <v>0</v>
      </c>
      <c r="O43" s="208">
        <f t="shared" si="16"/>
        <v>0</v>
      </c>
      <c r="P43" s="208">
        <f t="shared" si="16"/>
        <v>0</v>
      </c>
      <c r="Q43" s="208">
        <f t="shared" si="16"/>
        <v>0</v>
      </c>
      <c r="R43" s="208">
        <f t="shared" si="16"/>
        <v>0</v>
      </c>
      <c r="S43" s="208">
        <f t="shared" si="16"/>
        <v>0</v>
      </c>
      <c r="T43" s="209" t="s">
        <v>237</v>
      </c>
      <c r="U43" s="1" t="s">
        <v>180</v>
      </c>
    </row>
    <row r="44" spans="1:21" x14ac:dyDescent="0.25">
      <c r="A44" s="187"/>
      <c r="B44" s="1" t="s">
        <v>284</v>
      </c>
      <c r="C44" s="208">
        <f t="shared" ref="C44:S44" si="17">C43*C11</f>
        <v>0</v>
      </c>
      <c r="D44" s="208">
        <f t="shared" si="17"/>
        <v>0</v>
      </c>
      <c r="E44" s="208">
        <f t="shared" si="17"/>
        <v>0</v>
      </c>
      <c r="F44" s="208">
        <f t="shared" si="17"/>
        <v>0</v>
      </c>
      <c r="G44" s="208">
        <f t="shared" si="17"/>
        <v>0</v>
      </c>
      <c r="H44" s="208">
        <f t="shared" si="17"/>
        <v>0</v>
      </c>
      <c r="I44" s="208">
        <f t="shared" si="17"/>
        <v>0</v>
      </c>
      <c r="J44" s="208">
        <f t="shared" si="17"/>
        <v>0</v>
      </c>
      <c r="K44" s="208">
        <f t="shared" si="17"/>
        <v>0</v>
      </c>
      <c r="L44" s="208">
        <f t="shared" si="17"/>
        <v>0</v>
      </c>
      <c r="M44" s="208">
        <f t="shared" si="17"/>
        <v>0</v>
      </c>
      <c r="N44" s="208">
        <f t="shared" si="17"/>
        <v>0</v>
      </c>
      <c r="O44" s="208">
        <f t="shared" si="17"/>
        <v>0</v>
      </c>
      <c r="P44" s="208">
        <f t="shared" si="17"/>
        <v>0</v>
      </c>
      <c r="Q44" s="208">
        <f t="shared" si="17"/>
        <v>0</v>
      </c>
      <c r="R44" s="208">
        <f t="shared" si="17"/>
        <v>0</v>
      </c>
      <c r="S44" s="208">
        <f t="shared" si="17"/>
        <v>0</v>
      </c>
      <c r="T44" s="199">
        <f>ABS(SUM(C44:S44))</f>
        <v>0</v>
      </c>
      <c r="U44" s="1" t="s">
        <v>180</v>
      </c>
    </row>
    <row r="45" spans="1:21" x14ac:dyDescent="0.25">
      <c r="A45" s="187"/>
      <c r="C45" s="215"/>
      <c r="D45" s="215"/>
      <c r="E45" s="215"/>
      <c r="F45" s="215"/>
      <c r="G45" s="215"/>
      <c r="H45" s="215"/>
      <c r="I45" s="215"/>
      <c r="J45" s="215"/>
      <c r="K45" s="215"/>
      <c r="L45" s="215"/>
      <c r="M45" s="215"/>
      <c r="N45" s="215"/>
      <c r="O45" s="215"/>
      <c r="P45" s="215"/>
      <c r="Q45" s="215"/>
      <c r="R45" s="215"/>
      <c r="S45" s="215"/>
      <c r="T45" s="199"/>
      <c r="U45" s="1" t="s">
        <v>180</v>
      </c>
    </row>
    <row r="46" spans="1:21" x14ac:dyDescent="0.25">
      <c r="A46" s="187"/>
      <c r="C46" s="211" t="str">
        <f>"Inv. Yr. "&amp;C38</f>
        <v>Inv. Yr. 0</v>
      </c>
      <c r="D46" s="211" t="str">
        <f t="shared" ref="D46:H46" si="18">"Inv. Yr. "&amp;D38</f>
        <v>Inv. Yr. 1</v>
      </c>
      <c r="E46" s="211" t="str">
        <f t="shared" si="18"/>
        <v>Inv. Yr. 2</v>
      </c>
      <c r="F46" s="211" t="str">
        <f t="shared" si="18"/>
        <v>Inv. Yr. 3</v>
      </c>
      <c r="G46" s="211" t="str">
        <f t="shared" si="18"/>
        <v>Inv. Yr. 4</v>
      </c>
      <c r="H46" s="211" t="str">
        <f t="shared" si="18"/>
        <v>Inv. Yr. 5</v>
      </c>
      <c r="I46" s="211" t="s">
        <v>239</v>
      </c>
      <c r="J46" s="211" t="s">
        <v>165</v>
      </c>
      <c r="T46" s="188"/>
    </row>
    <row r="47" spans="1:21" x14ac:dyDescent="0.25">
      <c r="A47" s="187"/>
      <c r="B47" s="1" t="s">
        <v>168</v>
      </c>
      <c r="C47" s="212">
        <f t="shared" ref="C47:H47" si="19">C40*C$11/SUMIF($G$38:$S$38,"&lt;="&amp;$C36+3,$G$9:$S$9)</f>
        <v>0</v>
      </c>
      <c r="D47" s="212">
        <f t="shared" si="19"/>
        <v>0</v>
      </c>
      <c r="E47" s="212">
        <f t="shared" si="19"/>
        <v>0</v>
      </c>
      <c r="F47" s="212">
        <f t="shared" si="19"/>
        <v>0</v>
      </c>
      <c r="G47" s="212">
        <f t="shared" si="19"/>
        <v>0</v>
      </c>
      <c r="H47" s="212">
        <f t="shared" si="19"/>
        <v>0</v>
      </c>
      <c r="I47" s="212">
        <f>SUMPRODUCT($F$11:$S$11,F41:S41)/SUMIF(G38:S38,"&lt;="&amp;C36+3,$G$9:$S$9)</f>
        <v>0</v>
      </c>
      <c r="J47" s="213">
        <f>SUM(C47:I47)</f>
        <v>0</v>
      </c>
      <c r="T47" s="188"/>
      <c r="U47" s="1" t="s">
        <v>180</v>
      </c>
    </row>
    <row r="48" spans="1:21" x14ac:dyDescent="0.25">
      <c r="A48" s="187"/>
      <c r="F48" s="214"/>
      <c r="I48" s="214"/>
      <c r="T48" s="188"/>
    </row>
    <row r="49" spans="1:20" x14ac:dyDescent="0.25">
      <c r="A49" s="187"/>
      <c r="E49" s="216"/>
      <c r="T49" s="188"/>
    </row>
    <row r="50" spans="1:20" x14ac:dyDescent="0.25">
      <c r="A50" s="187"/>
      <c r="B50" s="206" t="s">
        <v>154</v>
      </c>
      <c r="T50" s="188"/>
    </row>
    <row r="51" spans="1:20" ht="15.75" thickBot="1" x14ac:dyDescent="0.3">
      <c r="A51" s="187"/>
      <c r="T51" s="188"/>
    </row>
    <row r="52" spans="1:20" x14ac:dyDescent="0.25">
      <c r="A52" s="187"/>
      <c r="B52" s="197" t="s">
        <v>176</v>
      </c>
      <c r="C52" s="198" t="s">
        <v>189</v>
      </c>
      <c r="D52" s="192"/>
      <c r="T52" s="188"/>
    </row>
    <row r="53" spans="1:20" x14ac:dyDescent="0.25">
      <c r="A53" s="187"/>
      <c r="B53" s="193" t="s">
        <v>169</v>
      </c>
      <c r="C53" s="217" t="s">
        <v>159</v>
      </c>
      <c r="D53" s="194"/>
      <c r="T53" s="188"/>
    </row>
    <row r="54" spans="1:20" x14ac:dyDescent="0.25">
      <c r="A54" s="187"/>
      <c r="B54" s="193" t="s">
        <v>152</v>
      </c>
      <c r="C54" s="218">
        <f>J31</f>
        <v>0</v>
      </c>
      <c r="D54" s="194"/>
      <c r="T54" s="188"/>
    </row>
    <row r="55" spans="1:20" x14ac:dyDescent="0.25">
      <c r="A55" s="187"/>
      <c r="B55" s="193" t="s">
        <v>153</v>
      </c>
      <c r="C55" s="218">
        <f>J47</f>
        <v>0</v>
      </c>
      <c r="D55" s="194"/>
      <c r="T55" s="188"/>
    </row>
    <row r="56" spans="1:20" x14ac:dyDescent="0.25">
      <c r="A56" s="187"/>
      <c r="B56" s="193" t="s">
        <v>177</v>
      </c>
      <c r="C56" s="2"/>
      <c r="D56" s="194"/>
      <c r="T56" s="188"/>
    </row>
    <row r="57" spans="1:20" x14ac:dyDescent="0.25">
      <c r="A57" s="187"/>
      <c r="B57" s="193"/>
      <c r="C57" s="2"/>
      <c r="D57" s="194"/>
      <c r="T57" s="188"/>
    </row>
    <row r="58" spans="1:20" ht="15" customHeight="1" x14ac:dyDescent="0.25">
      <c r="A58" s="187"/>
      <c r="B58" s="219" t="s">
        <v>248</v>
      </c>
      <c r="C58" s="220">
        <f>SUM(C54:C55)</f>
        <v>0</v>
      </c>
      <c r="D58" s="194"/>
      <c r="T58" s="188"/>
    </row>
    <row r="59" spans="1:20" ht="15.75" thickBot="1" x14ac:dyDescent="0.3">
      <c r="A59" s="187"/>
      <c r="B59" s="219" t="s">
        <v>300</v>
      </c>
      <c r="C59" s="228">
        <f>IF(C16="YES",C58*(1+C6)^2,IF(C14="YES",C15*(1+C6)^2,0))</f>
        <v>0</v>
      </c>
      <c r="D59" s="194"/>
      <c r="T59" s="188"/>
    </row>
    <row r="60" spans="1:20" ht="15" customHeight="1" thickTop="1" thickBot="1" x14ac:dyDescent="0.3">
      <c r="A60" s="189"/>
      <c r="B60" s="221"/>
      <c r="C60" s="195"/>
      <c r="D60" s="196"/>
      <c r="E60" s="189"/>
      <c r="T60" s="188"/>
    </row>
    <row r="61" spans="1:20" ht="15.75" thickBot="1" x14ac:dyDescent="0.3">
      <c r="A61" s="189"/>
      <c r="B61" s="190"/>
      <c r="C61" s="190"/>
      <c r="D61" s="190"/>
      <c r="E61" s="190"/>
      <c r="F61" s="190"/>
      <c r="G61" s="190"/>
      <c r="H61" s="190"/>
      <c r="I61" s="190"/>
      <c r="J61" s="190"/>
      <c r="K61" s="190"/>
      <c r="L61" s="190"/>
      <c r="M61" s="190"/>
      <c r="N61" s="190"/>
      <c r="O61" s="190"/>
      <c r="P61" s="190"/>
      <c r="Q61" s="190"/>
      <c r="R61" s="190"/>
      <c r="S61" s="190"/>
      <c r="T61" s="191"/>
    </row>
    <row r="64" spans="1:20" x14ac:dyDescent="0.25">
      <c r="C64" s="1" t="s">
        <v>192</v>
      </c>
    </row>
  </sheetData>
  <mergeCells count="1">
    <mergeCell ref="B3:M3"/>
  </mergeCells>
  <conditionalFormatting sqref="T28">
    <cfRule type="cellIs" dxfId="3" priority="2" operator="greaterThan">
      <formula>0.5</formula>
    </cfRule>
  </conditionalFormatting>
  <conditionalFormatting sqref="T44">
    <cfRule type="cellIs" dxfId="2" priority="1" operator="greaterThan">
      <formula>0.5</formula>
    </cfRule>
  </conditionalFormatting>
  <dataValidations count="2">
    <dataValidation type="list" allowBlank="1" showInputMessage="1" showErrorMessage="1" sqref="C14 C16">
      <formula1>$V$14:$W$14</formula1>
    </dataValidation>
    <dataValidation type="list" allowBlank="1" showInputMessage="1" showErrorMessage="1" sqref="C20 C36">
      <formula1>"1, 2, 3, 4, 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A31" workbookViewId="0">
      <selection activeCell="B60" sqref="B60"/>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0" t="s">
        <v>245</v>
      </c>
      <c r="B1" s="201"/>
      <c r="T1" s="188"/>
    </row>
    <row r="2" spans="1:24" x14ac:dyDescent="0.25">
      <c r="A2" s="187"/>
      <c r="B2" s="201"/>
      <c r="T2" s="188"/>
    </row>
    <row r="3" spans="1:24" ht="48" customHeight="1" x14ac:dyDescent="0.25">
      <c r="A3" s="187"/>
      <c r="B3" s="287" t="s">
        <v>275</v>
      </c>
      <c r="C3" s="287"/>
      <c r="D3" s="287"/>
      <c r="E3" s="287"/>
      <c r="F3" s="287"/>
      <c r="G3" s="287"/>
      <c r="H3" s="287"/>
      <c r="I3" s="287"/>
      <c r="J3" s="287"/>
      <c r="K3" s="287"/>
      <c r="L3" s="287"/>
      <c r="M3" s="287"/>
      <c r="T3" s="188"/>
    </row>
    <row r="4" spans="1:24" x14ac:dyDescent="0.25">
      <c r="A4" s="187"/>
      <c r="B4" s="201"/>
      <c r="T4" s="188"/>
    </row>
    <row r="5" spans="1:24" x14ac:dyDescent="0.25">
      <c r="A5" s="187"/>
      <c r="B5" s="1" t="s">
        <v>164</v>
      </c>
      <c r="C5" s="202">
        <v>5.3999999999999999E-2</v>
      </c>
      <c r="T5" s="188"/>
    </row>
    <row r="6" spans="1:24" x14ac:dyDescent="0.25">
      <c r="A6" s="187"/>
      <c r="B6" s="1" t="s">
        <v>228</v>
      </c>
      <c r="C6" s="202">
        <v>0.02</v>
      </c>
      <c r="T6" s="188"/>
    </row>
    <row r="7" spans="1:24" x14ac:dyDescent="0.25">
      <c r="A7" s="187"/>
      <c r="C7" s="203"/>
      <c r="D7" s="203"/>
      <c r="E7" s="203"/>
      <c r="T7" s="188"/>
    </row>
    <row r="8" spans="1:24" x14ac:dyDescent="0.25">
      <c r="A8" s="187"/>
      <c r="C8" s="204" t="s">
        <v>155</v>
      </c>
      <c r="D8" s="204" t="s">
        <v>156</v>
      </c>
      <c r="E8" s="204" t="s">
        <v>157</v>
      </c>
      <c r="F8" s="204" t="s">
        <v>158</v>
      </c>
      <c r="G8" s="204" t="s">
        <v>159</v>
      </c>
      <c r="H8" s="204" t="s">
        <v>160</v>
      </c>
      <c r="I8" s="204" t="s">
        <v>161</v>
      </c>
      <c r="J8" s="240" t="s">
        <v>162</v>
      </c>
      <c r="K8" s="240" t="s">
        <v>163</v>
      </c>
      <c r="L8" s="240" t="s">
        <v>219</v>
      </c>
      <c r="M8" s="240" t="s">
        <v>220</v>
      </c>
      <c r="N8" s="240" t="s">
        <v>221</v>
      </c>
      <c r="O8" s="240" t="s">
        <v>222</v>
      </c>
      <c r="P8" s="240" t="s">
        <v>223</v>
      </c>
      <c r="Q8" s="240" t="s">
        <v>224</v>
      </c>
      <c r="R8" s="240" t="s">
        <v>225</v>
      </c>
      <c r="S8" s="1" t="s">
        <v>278</v>
      </c>
      <c r="T8" s="188"/>
    </row>
    <row r="9" spans="1:24" x14ac:dyDescent="0.25">
      <c r="A9" s="187"/>
      <c r="B9" s="1" t="s">
        <v>229</v>
      </c>
      <c r="C9" s="205">
        <f t="shared" ref="C9:E10" si="0">D9*(1+$C5)</f>
        <v>1.1709054640000001</v>
      </c>
      <c r="D9" s="205">
        <f t="shared" si="0"/>
        <v>1.110916</v>
      </c>
      <c r="E9" s="205">
        <f t="shared" si="0"/>
        <v>1.054</v>
      </c>
      <c r="F9" s="205">
        <v>1</v>
      </c>
      <c r="G9" s="205">
        <f t="shared" ref="G9:S9" si="1">F9/(1+$C5)</f>
        <v>0.94876660341555974</v>
      </c>
      <c r="H9" s="205">
        <f t="shared" si="1"/>
        <v>0.90015806775669804</v>
      </c>
      <c r="I9" s="205">
        <f t="shared" si="1"/>
        <v>0.85403991248263567</v>
      </c>
      <c r="J9" s="205">
        <f t="shared" si="1"/>
        <v>0.8102845469474721</v>
      </c>
      <c r="K9" s="205">
        <f t="shared" si="1"/>
        <v>0.76877091740746872</v>
      </c>
      <c r="L9" s="205">
        <f t="shared" si="1"/>
        <v>0.72938417211334794</v>
      </c>
      <c r="M9" s="205">
        <f t="shared" si="1"/>
        <v>0.6920153435610511</v>
      </c>
      <c r="N9" s="205">
        <f t="shared" si="1"/>
        <v>0.65656104702187013</v>
      </c>
      <c r="O9" s="205">
        <f t="shared" si="1"/>
        <v>0.62292319451790334</v>
      </c>
      <c r="P9" s="205">
        <f t="shared" si="1"/>
        <v>0.59100872345152122</v>
      </c>
      <c r="Q9" s="205">
        <f t="shared" si="1"/>
        <v>0.56072933913806566</v>
      </c>
      <c r="R9" s="205">
        <f t="shared" si="1"/>
        <v>0.53200127052947399</v>
      </c>
      <c r="S9" s="205">
        <f t="shared" si="1"/>
        <v>0.50474503845301133</v>
      </c>
      <c r="T9" s="188"/>
    </row>
    <row r="10" spans="1:24" x14ac:dyDescent="0.25">
      <c r="A10" s="187"/>
      <c r="B10" s="1" t="s">
        <v>230</v>
      </c>
      <c r="C10" s="205">
        <f t="shared" si="0"/>
        <v>1.0612079999999999</v>
      </c>
      <c r="D10" s="205">
        <f t="shared" si="0"/>
        <v>1.0404</v>
      </c>
      <c r="E10" s="205">
        <f t="shared" si="0"/>
        <v>1.02</v>
      </c>
      <c r="F10" s="205">
        <v>1</v>
      </c>
      <c r="G10" s="205">
        <f t="shared" ref="G10:S10" si="2">F10/(1+$C$6)</f>
        <v>0.98039215686274506</v>
      </c>
      <c r="H10" s="205">
        <f t="shared" si="2"/>
        <v>0.96116878123798533</v>
      </c>
      <c r="I10" s="205">
        <f t="shared" si="2"/>
        <v>0.94232233454704439</v>
      </c>
      <c r="J10" s="205">
        <f t="shared" si="2"/>
        <v>0.92384542602651409</v>
      </c>
      <c r="K10" s="205">
        <f t="shared" si="2"/>
        <v>0.90573080982991572</v>
      </c>
      <c r="L10" s="205">
        <f t="shared" si="2"/>
        <v>0.88797138218619187</v>
      </c>
      <c r="M10" s="205">
        <f t="shared" si="2"/>
        <v>0.87056017861391355</v>
      </c>
      <c r="N10" s="205">
        <f t="shared" si="2"/>
        <v>0.85349037119011129</v>
      </c>
      <c r="O10" s="205">
        <f t="shared" si="2"/>
        <v>0.83675526587265814</v>
      </c>
      <c r="P10" s="205">
        <f t="shared" si="2"/>
        <v>0.82034829987515501</v>
      </c>
      <c r="Q10" s="205">
        <f t="shared" si="2"/>
        <v>0.80426303909328922</v>
      </c>
      <c r="R10" s="205">
        <f t="shared" si="2"/>
        <v>0.7884931755816561</v>
      </c>
      <c r="S10" s="205">
        <f t="shared" si="2"/>
        <v>0.77303252508005504</v>
      </c>
      <c r="T10" s="188"/>
    </row>
    <row r="11" spans="1:24" x14ac:dyDescent="0.25">
      <c r="A11" s="187"/>
      <c r="B11" s="1" t="s">
        <v>231</v>
      </c>
      <c r="C11" s="205">
        <f t="shared" ref="C11:E11" si="3">C9*C10</f>
        <v>1.242574245640512</v>
      </c>
      <c r="D11" s="205">
        <f t="shared" si="3"/>
        <v>1.1557970064</v>
      </c>
      <c r="E11" s="205">
        <f t="shared" si="3"/>
        <v>1.07508</v>
      </c>
      <c r="F11" s="205">
        <v>1</v>
      </c>
      <c r="G11" s="205">
        <f t="shared" ref="G11:S11" si="4">G9*G10</f>
        <v>0.9301633366819213</v>
      </c>
      <c r="H11" s="205">
        <f t="shared" si="4"/>
        <v>0.86520383290724523</v>
      </c>
      <c r="I11" s="205">
        <f t="shared" si="4"/>
        <v>0.80478088412699067</v>
      </c>
      <c r="J11" s="205">
        <f t="shared" si="4"/>
        <v>0.74857767247738827</v>
      </c>
      <c r="K11" s="205">
        <f t="shared" si="4"/>
        <v>0.69629950559715392</v>
      </c>
      <c r="L11" s="205">
        <f t="shared" si="4"/>
        <v>0.64767227145622086</v>
      </c>
      <c r="M11" s="205">
        <f t="shared" si="4"/>
        <v>0.60244100109407739</v>
      </c>
      <c r="N11" s="205">
        <f t="shared" si="4"/>
        <v>0.56036853173166401</v>
      </c>
      <c r="O11" s="205">
        <f t="shared" si="4"/>
        <v>0.52123426324707378</v>
      </c>
      <c r="P11" s="205">
        <f t="shared" si="4"/>
        <v>0.4848330014948411</v>
      </c>
      <c r="Q11" s="205">
        <f t="shared" si="4"/>
        <v>0.45097388240395231</v>
      </c>
      <c r="R11" s="205">
        <f t="shared" si="4"/>
        <v>0.41947937121326068</v>
      </c>
      <c r="S11" s="205">
        <f t="shared" si="4"/>
        <v>0.39018433159696081</v>
      </c>
      <c r="T11" s="188"/>
    </row>
    <row r="12" spans="1:24" x14ac:dyDescent="0.25">
      <c r="A12" s="187"/>
      <c r="T12" s="188"/>
    </row>
    <row r="13" spans="1:24" x14ac:dyDescent="0.25">
      <c r="A13" s="187"/>
      <c r="C13" s="201" t="s">
        <v>158</v>
      </c>
      <c r="T13" s="188"/>
      <c r="V13" s="222" t="s">
        <v>240</v>
      </c>
      <c r="W13" s="222"/>
      <c r="X13" s="222"/>
    </row>
    <row r="14" spans="1:24" ht="30" x14ac:dyDescent="0.25">
      <c r="A14" s="187"/>
      <c r="B14" s="223" t="s">
        <v>279</v>
      </c>
      <c r="C14" s="224" t="s">
        <v>241</v>
      </c>
      <c r="T14" s="188"/>
      <c r="V14" s="222" t="s">
        <v>242</v>
      </c>
      <c r="W14" s="222" t="s">
        <v>241</v>
      </c>
      <c r="X14" s="222" t="s">
        <v>243</v>
      </c>
    </row>
    <row r="15" spans="1:24" ht="30" x14ac:dyDescent="0.25">
      <c r="A15" s="187"/>
      <c r="B15" s="225" t="s">
        <v>257</v>
      </c>
      <c r="C15" s="207">
        <v>0</v>
      </c>
      <c r="D15" s="1" t="s">
        <v>246</v>
      </c>
      <c r="T15" s="188"/>
      <c r="V15" s="222"/>
      <c r="W15" s="222"/>
      <c r="X15" s="222"/>
    </row>
    <row r="16" spans="1:24" ht="45" x14ac:dyDescent="0.25">
      <c r="A16" s="187"/>
      <c r="B16" s="223" t="s">
        <v>258</v>
      </c>
      <c r="C16" s="226" t="s">
        <v>241</v>
      </c>
      <c r="T16" s="188"/>
    </row>
    <row r="17" spans="1:21" x14ac:dyDescent="0.25">
      <c r="A17" s="187"/>
      <c r="B17" s="227" t="s">
        <v>244</v>
      </c>
      <c r="T17" s="188"/>
    </row>
    <row r="18" spans="1:21" x14ac:dyDescent="0.25">
      <c r="A18" s="187"/>
      <c r="T18" s="188"/>
    </row>
    <row r="19" spans="1:21" x14ac:dyDescent="0.25">
      <c r="A19" s="187"/>
      <c r="B19" s="206" t="s">
        <v>152</v>
      </c>
      <c r="T19" s="188"/>
    </row>
    <row r="20" spans="1:21" x14ac:dyDescent="0.25">
      <c r="A20" s="187"/>
      <c r="B20" s="1" t="s">
        <v>166</v>
      </c>
      <c r="C20" s="207">
        <v>3</v>
      </c>
      <c r="D20" s="201" t="s">
        <v>178</v>
      </c>
      <c r="T20" s="188"/>
      <c r="U20" s="1" t="s">
        <v>179</v>
      </c>
    </row>
    <row r="21" spans="1:21" x14ac:dyDescent="0.25">
      <c r="A21" s="187"/>
      <c r="B21" s="1" t="s">
        <v>167</v>
      </c>
      <c r="C21" s="207">
        <v>0</v>
      </c>
      <c r="D21" s="201" t="s">
        <v>232</v>
      </c>
      <c r="T21" s="188"/>
      <c r="U21" s="1" t="s">
        <v>179</v>
      </c>
    </row>
    <row r="22" spans="1:21" x14ac:dyDescent="0.25">
      <c r="A22" s="187"/>
      <c r="C22" s="1">
        <v>0</v>
      </c>
      <c r="D22" s="1">
        <v>1</v>
      </c>
      <c r="E22" s="1">
        <v>2</v>
      </c>
      <c r="F22" s="1">
        <v>3</v>
      </c>
      <c r="G22" s="1">
        <v>4</v>
      </c>
      <c r="H22" s="1">
        <v>5</v>
      </c>
      <c r="I22" s="1">
        <v>6</v>
      </c>
      <c r="J22" s="1">
        <v>7</v>
      </c>
      <c r="K22" s="1">
        <v>8</v>
      </c>
      <c r="L22" s="1">
        <v>9</v>
      </c>
      <c r="M22" s="1">
        <f>L22+1</f>
        <v>10</v>
      </c>
      <c r="N22" s="1">
        <f t="shared" ref="N22:S22" si="5">M22+1</f>
        <v>11</v>
      </c>
      <c r="O22" s="1">
        <f t="shared" si="5"/>
        <v>12</v>
      </c>
      <c r="P22" s="1">
        <f t="shared" si="5"/>
        <v>13</v>
      </c>
      <c r="Q22" s="1">
        <f t="shared" si="5"/>
        <v>14</v>
      </c>
      <c r="R22" s="1">
        <f t="shared" si="5"/>
        <v>15</v>
      </c>
      <c r="S22" s="1">
        <f t="shared" si="5"/>
        <v>16</v>
      </c>
      <c r="T22" s="188"/>
    </row>
    <row r="23" spans="1:21" x14ac:dyDescent="0.25">
      <c r="A23" s="187"/>
      <c r="C23" s="204" t="s">
        <v>155</v>
      </c>
      <c r="D23" s="204" t="s">
        <v>156</v>
      </c>
      <c r="E23" s="204" t="s">
        <v>157</v>
      </c>
      <c r="F23" s="204" t="s">
        <v>158</v>
      </c>
      <c r="G23" s="204" t="s">
        <v>159</v>
      </c>
      <c r="H23" s="204" t="s">
        <v>160</v>
      </c>
      <c r="I23" s="204" t="s">
        <v>161</v>
      </c>
      <c r="J23" s="240" t="s">
        <v>162</v>
      </c>
      <c r="K23" s="240" t="s">
        <v>163</v>
      </c>
      <c r="L23" s="240" t="s">
        <v>219</v>
      </c>
      <c r="M23" s="240" t="s">
        <v>220</v>
      </c>
      <c r="N23" s="240" t="s">
        <v>221</v>
      </c>
      <c r="O23" s="240" t="s">
        <v>222</v>
      </c>
      <c r="P23" s="240" t="s">
        <v>223</v>
      </c>
      <c r="Q23" s="240" t="s">
        <v>224</v>
      </c>
      <c r="R23" s="240" t="s">
        <v>225</v>
      </c>
      <c r="S23" s="240" t="s">
        <v>278</v>
      </c>
      <c r="T23" s="188" t="s">
        <v>165</v>
      </c>
    </row>
    <row r="24" spans="1:21" x14ac:dyDescent="0.25">
      <c r="A24" s="187"/>
      <c r="B24" s="1" t="s">
        <v>233</v>
      </c>
      <c r="C24" s="207">
        <v>0</v>
      </c>
      <c r="D24" s="207">
        <v>0</v>
      </c>
      <c r="E24" s="207">
        <v>0</v>
      </c>
      <c r="F24" s="207">
        <v>0</v>
      </c>
      <c r="T24" s="188"/>
      <c r="U24" s="1" t="s">
        <v>179</v>
      </c>
    </row>
    <row r="25" spans="1:21" x14ac:dyDescent="0.25">
      <c r="A25" s="187"/>
      <c r="B25" s="1" t="s">
        <v>234</v>
      </c>
      <c r="C25" s="208">
        <f t="shared" ref="C25:I25" si="6">IF(C22=$C20+3,-$C21,0)</f>
        <v>0</v>
      </c>
      <c r="D25" s="208">
        <f t="shared" si="6"/>
        <v>0</v>
      </c>
      <c r="E25" s="208">
        <f t="shared" si="6"/>
        <v>0</v>
      </c>
      <c r="F25" s="208">
        <f t="shared" si="6"/>
        <v>0</v>
      </c>
      <c r="G25" s="208">
        <f t="shared" si="6"/>
        <v>0</v>
      </c>
      <c r="H25" s="208">
        <f t="shared" si="6"/>
        <v>0</v>
      </c>
      <c r="I25" s="208">
        <f t="shared" si="6"/>
        <v>0</v>
      </c>
      <c r="J25" s="208">
        <f>IF(J22=$C20+3,-$C21,0)</f>
        <v>0</v>
      </c>
      <c r="K25" s="208">
        <f t="shared" ref="K25:S25" si="7">IF(K22=$C20+3,-$C21,0)</f>
        <v>0</v>
      </c>
      <c r="L25" s="208">
        <f t="shared" si="7"/>
        <v>0</v>
      </c>
      <c r="M25" s="208">
        <f t="shared" si="7"/>
        <v>0</v>
      </c>
      <c r="N25" s="208">
        <f t="shared" si="7"/>
        <v>0</v>
      </c>
      <c r="O25" s="208">
        <f t="shared" si="7"/>
        <v>0</v>
      </c>
      <c r="P25" s="208">
        <f t="shared" si="7"/>
        <v>0</v>
      </c>
      <c r="Q25" s="208">
        <f t="shared" si="7"/>
        <v>0</v>
      </c>
      <c r="R25" s="208">
        <f t="shared" si="7"/>
        <v>0</v>
      </c>
      <c r="S25" s="208">
        <f t="shared" si="7"/>
        <v>0</v>
      </c>
      <c r="T25" s="188"/>
      <c r="U25" s="1" t="s">
        <v>180</v>
      </c>
    </row>
    <row r="26" spans="1:21" x14ac:dyDescent="0.25">
      <c r="A26" s="187"/>
      <c r="B26" s="1" t="s">
        <v>235</v>
      </c>
      <c r="C26" s="208"/>
      <c r="D26" s="208"/>
      <c r="E26" s="208"/>
      <c r="F26" s="208">
        <f t="shared" ref="F26:S26" si="8">IF(F22&lt;=$C20+2,-$J31/F10,0)</f>
        <v>0</v>
      </c>
      <c r="G26" s="208">
        <f t="shared" si="8"/>
        <v>0</v>
      </c>
      <c r="H26" s="208">
        <f t="shared" si="8"/>
        <v>0</v>
      </c>
      <c r="I26" s="208">
        <f t="shared" si="8"/>
        <v>0</v>
      </c>
      <c r="J26" s="208">
        <f t="shared" si="8"/>
        <v>0</v>
      </c>
      <c r="K26" s="208">
        <f t="shared" si="8"/>
        <v>0</v>
      </c>
      <c r="L26" s="208">
        <f t="shared" si="8"/>
        <v>0</v>
      </c>
      <c r="M26" s="208">
        <f t="shared" si="8"/>
        <v>0</v>
      </c>
      <c r="N26" s="208">
        <f t="shared" si="8"/>
        <v>0</v>
      </c>
      <c r="O26" s="208">
        <f t="shared" si="8"/>
        <v>0</v>
      </c>
      <c r="P26" s="208">
        <f t="shared" si="8"/>
        <v>0</v>
      </c>
      <c r="Q26" s="208">
        <f t="shared" si="8"/>
        <v>0</v>
      </c>
      <c r="R26" s="208">
        <f t="shared" si="8"/>
        <v>0</v>
      </c>
      <c r="S26" s="208">
        <f t="shared" si="8"/>
        <v>0</v>
      </c>
      <c r="T26" s="188"/>
      <c r="U26" s="1" t="s">
        <v>180</v>
      </c>
    </row>
    <row r="27" spans="1:21" x14ac:dyDescent="0.25">
      <c r="A27" s="187"/>
      <c r="B27" s="1" t="s">
        <v>236</v>
      </c>
      <c r="C27" s="208">
        <f>SUM(C24:C25)</f>
        <v>0</v>
      </c>
      <c r="D27" s="208">
        <f t="shared" ref="D27:S27" si="9">SUM(D24:D26)</f>
        <v>0</v>
      </c>
      <c r="E27" s="208">
        <f t="shared" si="9"/>
        <v>0</v>
      </c>
      <c r="F27" s="208">
        <f t="shared" si="9"/>
        <v>0</v>
      </c>
      <c r="G27" s="208">
        <f t="shared" si="9"/>
        <v>0</v>
      </c>
      <c r="H27" s="208">
        <f t="shared" si="9"/>
        <v>0</v>
      </c>
      <c r="I27" s="208">
        <f t="shared" si="9"/>
        <v>0</v>
      </c>
      <c r="J27" s="208">
        <f t="shared" si="9"/>
        <v>0</v>
      </c>
      <c r="K27" s="208">
        <f t="shared" si="9"/>
        <v>0</v>
      </c>
      <c r="L27" s="208">
        <f t="shared" si="9"/>
        <v>0</v>
      </c>
      <c r="M27" s="208">
        <f t="shared" si="9"/>
        <v>0</v>
      </c>
      <c r="N27" s="208">
        <f t="shared" si="9"/>
        <v>0</v>
      </c>
      <c r="O27" s="208">
        <f t="shared" si="9"/>
        <v>0</v>
      </c>
      <c r="P27" s="208">
        <f t="shared" si="9"/>
        <v>0</v>
      </c>
      <c r="Q27" s="208">
        <f t="shared" si="9"/>
        <v>0</v>
      </c>
      <c r="R27" s="208">
        <f t="shared" si="9"/>
        <v>0</v>
      </c>
      <c r="S27" s="208">
        <f t="shared" si="9"/>
        <v>0</v>
      </c>
      <c r="T27" s="209" t="s">
        <v>237</v>
      </c>
      <c r="U27" s="1" t="s">
        <v>180</v>
      </c>
    </row>
    <row r="28" spans="1:21" x14ac:dyDescent="0.25">
      <c r="A28" s="187"/>
      <c r="B28" s="1" t="s">
        <v>238</v>
      </c>
      <c r="C28" s="208">
        <f t="shared" ref="C28:S28" si="10">C27*C11</f>
        <v>0</v>
      </c>
      <c r="D28" s="208">
        <f t="shared" si="10"/>
        <v>0</v>
      </c>
      <c r="E28" s="208">
        <f t="shared" si="10"/>
        <v>0</v>
      </c>
      <c r="F28" s="208">
        <f t="shared" si="10"/>
        <v>0</v>
      </c>
      <c r="G28" s="208">
        <f t="shared" si="10"/>
        <v>0</v>
      </c>
      <c r="H28" s="208">
        <f t="shared" si="10"/>
        <v>0</v>
      </c>
      <c r="I28" s="208">
        <f t="shared" si="10"/>
        <v>0</v>
      </c>
      <c r="J28" s="208">
        <f t="shared" si="10"/>
        <v>0</v>
      </c>
      <c r="K28" s="210">
        <f t="shared" si="10"/>
        <v>0</v>
      </c>
      <c r="L28" s="210">
        <f t="shared" si="10"/>
        <v>0</v>
      </c>
      <c r="M28" s="210">
        <f t="shared" si="10"/>
        <v>0</v>
      </c>
      <c r="N28" s="210">
        <f t="shared" si="10"/>
        <v>0</v>
      </c>
      <c r="O28" s="210">
        <f t="shared" si="10"/>
        <v>0</v>
      </c>
      <c r="P28" s="210">
        <f t="shared" si="10"/>
        <v>0</v>
      </c>
      <c r="Q28" s="210">
        <f t="shared" si="10"/>
        <v>0</v>
      </c>
      <c r="R28" s="210">
        <f t="shared" si="10"/>
        <v>0</v>
      </c>
      <c r="S28" s="210">
        <f t="shared" si="10"/>
        <v>0</v>
      </c>
      <c r="T28" s="199">
        <f>ABS(SUM(C28:S28))</f>
        <v>0</v>
      </c>
      <c r="U28" s="1" t="s">
        <v>180</v>
      </c>
    </row>
    <row r="29" spans="1:21" x14ac:dyDescent="0.25">
      <c r="A29" s="187"/>
      <c r="T29" s="188"/>
      <c r="U29" s="1" t="s">
        <v>180</v>
      </c>
    </row>
    <row r="30" spans="1:21" x14ac:dyDescent="0.25">
      <c r="A30" s="187"/>
      <c r="C30" s="211" t="str">
        <f t="shared" ref="C30:H30" si="11">"Inv. Yr. "&amp;C22</f>
        <v>Inv. Yr. 0</v>
      </c>
      <c r="D30" s="211" t="str">
        <f t="shared" si="11"/>
        <v>Inv. Yr. 1</v>
      </c>
      <c r="E30" s="211" t="str">
        <f t="shared" si="11"/>
        <v>Inv. Yr. 2</v>
      </c>
      <c r="F30" s="211" t="str">
        <f t="shared" si="11"/>
        <v>Inv. Yr. 3</v>
      </c>
      <c r="G30" s="211" t="str">
        <f t="shared" si="11"/>
        <v>Inv. Yr. 4</v>
      </c>
      <c r="H30" s="211" t="str">
        <f t="shared" si="11"/>
        <v>Inv. Yr. 5</v>
      </c>
      <c r="I30" s="211" t="s">
        <v>239</v>
      </c>
      <c r="J30" s="211" t="s">
        <v>165</v>
      </c>
      <c r="T30" s="188"/>
    </row>
    <row r="31" spans="1:21" x14ac:dyDescent="0.25">
      <c r="A31" s="187"/>
      <c r="B31" s="1" t="s">
        <v>168</v>
      </c>
      <c r="C31" s="212">
        <f t="shared" ref="C31:H31" si="12">C24*C$11/SUMIF($F$22:$S$22,"&lt;="&amp;$C20+2,$F$9:$S$9)</f>
        <v>0</v>
      </c>
      <c r="D31" s="212">
        <f t="shared" si="12"/>
        <v>0</v>
      </c>
      <c r="E31" s="212">
        <f t="shared" si="12"/>
        <v>0</v>
      </c>
      <c r="F31" s="212">
        <f t="shared" si="12"/>
        <v>0</v>
      </c>
      <c r="G31" s="212">
        <f t="shared" si="12"/>
        <v>0</v>
      </c>
      <c r="H31" s="212">
        <f t="shared" si="12"/>
        <v>0</v>
      </c>
      <c r="I31" s="212">
        <f>SUMPRODUCT($F$11:$S$11,F25:S25)/SUMIF(F22:S22,"&lt;="&amp;C20+2,$F$9:$S$9)</f>
        <v>0</v>
      </c>
      <c r="J31" s="213">
        <f>SUM(C31:I31)</f>
        <v>0</v>
      </c>
      <c r="T31" s="188"/>
      <c r="U31" s="1" t="s">
        <v>180</v>
      </c>
    </row>
    <row r="32" spans="1:21" x14ac:dyDescent="0.25">
      <c r="A32" s="187"/>
      <c r="C32" s="214"/>
      <c r="D32" s="214"/>
      <c r="E32" s="214"/>
      <c r="F32" s="214"/>
      <c r="G32" s="214"/>
      <c r="H32" s="214"/>
      <c r="I32" s="214"/>
      <c r="J32" s="214"/>
      <c r="K32" s="214"/>
      <c r="L32" s="214"/>
      <c r="T32" s="188"/>
    </row>
    <row r="33" spans="1:21" x14ac:dyDescent="0.25">
      <c r="A33" s="187"/>
      <c r="T33" s="188"/>
    </row>
    <row r="34" spans="1:21" x14ac:dyDescent="0.25">
      <c r="A34" s="187"/>
      <c r="T34" s="188"/>
    </row>
    <row r="35" spans="1:21" x14ac:dyDescent="0.25">
      <c r="A35" s="187"/>
      <c r="B35" s="206" t="s">
        <v>153</v>
      </c>
      <c r="T35" s="188"/>
    </row>
    <row r="36" spans="1:21" x14ac:dyDescent="0.25">
      <c r="A36" s="187"/>
      <c r="B36" s="1" t="s">
        <v>166</v>
      </c>
      <c r="C36" s="229">
        <v>5</v>
      </c>
      <c r="D36" s="201" t="s">
        <v>178</v>
      </c>
      <c r="T36" s="188"/>
      <c r="U36" s="1" t="s">
        <v>179</v>
      </c>
    </row>
    <row r="37" spans="1:21" x14ac:dyDescent="0.25">
      <c r="A37" s="187"/>
      <c r="B37" s="1" t="s">
        <v>167</v>
      </c>
      <c r="C37" s="207">
        <v>0</v>
      </c>
      <c r="D37" s="201" t="s">
        <v>232</v>
      </c>
      <c r="T37" s="188"/>
      <c r="U37" s="1" t="s">
        <v>179</v>
      </c>
    </row>
    <row r="38" spans="1:21" x14ac:dyDescent="0.25">
      <c r="A38" s="187"/>
      <c r="C38" s="1">
        <f t="shared" ref="C38:S38"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88"/>
    </row>
    <row r="39" spans="1:21" x14ac:dyDescent="0.25">
      <c r="A39" s="187"/>
      <c r="C39" s="204" t="s">
        <v>155</v>
      </c>
      <c r="D39" s="204" t="s">
        <v>156</v>
      </c>
      <c r="E39" s="204" t="s">
        <v>157</v>
      </c>
      <c r="F39" s="204" t="s">
        <v>158</v>
      </c>
      <c r="G39" s="204" t="s">
        <v>159</v>
      </c>
      <c r="H39" s="204" t="s">
        <v>160</v>
      </c>
      <c r="I39" s="204" t="s">
        <v>161</v>
      </c>
      <c r="J39" s="240" t="s">
        <v>162</v>
      </c>
      <c r="K39" s="240" t="s">
        <v>163</v>
      </c>
      <c r="L39" s="240" t="s">
        <v>219</v>
      </c>
      <c r="M39" s="240" t="s">
        <v>220</v>
      </c>
      <c r="N39" s="240" t="s">
        <v>221</v>
      </c>
      <c r="O39" s="240" t="s">
        <v>222</v>
      </c>
      <c r="P39" s="240" t="s">
        <v>223</v>
      </c>
      <c r="Q39" s="240" t="s">
        <v>224</v>
      </c>
      <c r="R39" s="240" t="s">
        <v>225</v>
      </c>
      <c r="S39" s="240" t="s">
        <v>278</v>
      </c>
      <c r="T39" s="188" t="s">
        <v>165</v>
      </c>
    </row>
    <row r="40" spans="1:21" x14ac:dyDescent="0.25">
      <c r="A40" s="187"/>
      <c r="B40" s="1" t="s">
        <v>233</v>
      </c>
      <c r="C40" s="207">
        <v>0</v>
      </c>
      <c r="D40" s="207">
        <v>0</v>
      </c>
      <c r="E40" s="207">
        <v>0</v>
      </c>
      <c r="F40" s="207">
        <v>0</v>
      </c>
      <c r="T40" s="188"/>
      <c r="U40" s="1" t="s">
        <v>179</v>
      </c>
    </row>
    <row r="41" spans="1:21" x14ac:dyDescent="0.25">
      <c r="A41" s="187"/>
      <c r="B41" s="1" t="s">
        <v>234</v>
      </c>
      <c r="C41" s="208">
        <f>IF(C38=$C36+3,-$C37,0)</f>
        <v>0</v>
      </c>
      <c r="D41" s="208">
        <f t="shared" ref="D41:S41" si="14">IF(D38=$C36+3,-$C37,0)</f>
        <v>0</v>
      </c>
      <c r="E41" s="208">
        <f t="shared" si="14"/>
        <v>0</v>
      </c>
      <c r="F41" s="208">
        <f t="shared" si="14"/>
        <v>0</v>
      </c>
      <c r="G41" s="208">
        <f t="shared" si="14"/>
        <v>0</v>
      </c>
      <c r="H41" s="208">
        <f t="shared" si="14"/>
        <v>0</v>
      </c>
      <c r="I41" s="208">
        <f t="shared" si="14"/>
        <v>0</v>
      </c>
      <c r="J41" s="208">
        <f t="shared" si="14"/>
        <v>0</v>
      </c>
      <c r="K41" s="208">
        <f t="shared" si="14"/>
        <v>0</v>
      </c>
      <c r="L41" s="208">
        <f t="shared" si="14"/>
        <v>0</v>
      </c>
      <c r="M41" s="208">
        <f t="shared" si="14"/>
        <v>0</v>
      </c>
      <c r="N41" s="208">
        <f t="shared" si="14"/>
        <v>0</v>
      </c>
      <c r="O41" s="208">
        <f t="shared" si="14"/>
        <v>0</v>
      </c>
      <c r="P41" s="208">
        <f t="shared" si="14"/>
        <v>0</v>
      </c>
      <c r="Q41" s="208">
        <f t="shared" si="14"/>
        <v>0</v>
      </c>
      <c r="R41" s="208">
        <f t="shared" si="14"/>
        <v>0</v>
      </c>
      <c r="S41" s="208">
        <f t="shared" si="14"/>
        <v>0</v>
      </c>
      <c r="T41" s="188"/>
      <c r="U41" s="1" t="s">
        <v>180</v>
      </c>
    </row>
    <row r="42" spans="1:21" x14ac:dyDescent="0.25">
      <c r="A42" s="187"/>
      <c r="B42" s="1" t="s">
        <v>235</v>
      </c>
      <c r="C42" s="208"/>
      <c r="D42" s="208"/>
      <c r="E42" s="208"/>
      <c r="F42" s="208">
        <f>IF(F38&lt;=$C36+2,-$J47/F$10,0)</f>
        <v>0</v>
      </c>
      <c r="G42" s="208">
        <f>IF(G38&lt;=$C36+2,-$J47/G$10,0)</f>
        <v>0</v>
      </c>
      <c r="H42" s="208">
        <f t="shared" ref="H42:S42" si="15">IF(H38&lt;=$C36+2,-$J47/H$10,0)</f>
        <v>0</v>
      </c>
      <c r="I42" s="208">
        <f t="shared" si="15"/>
        <v>0</v>
      </c>
      <c r="J42" s="208">
        <f t="shared" si="15"/>
        <v>0</v>
      </c>
      <c r="K42" s="208">
        <f t="shared" si="15"/>
        <v>0</v>
      </c>
      <c r="L42" s="208">
        <f t="shared" si="15"/>
        <v>0</v>
      </c>
      <c r="M42" s="208">
        <f t="shared" si="15"/>
        <v>0</v>
      </c>
      <c r="N42" s="208">
        <f t="shared" si="15"/>
        <v>0</v>
      </c>
      <c r="O42" s="208">
        <f t="shared" si="15"/>
        <v>0</v>
      </c>
      <c r="P42" s="208">
        <f t="shared" si="15"/>
        <v>0</v>
      </c>
      <c r="Q42" s="208">
        <f t="shared" si="15"/>
        <v>0</v>
      </c>
      <c r="R42" s="208">
        <f t="shared" si="15"/>
        <v>0</v>
      </c>
      <c r="S42" s="208">
        <f t="shared" si="15"/>
        <v>0</v>
      </c>
      <c r="T42" s="188"/>
      <c r="U42" s="1" t="s">
        <v>180</v>
      </c>
    </row>
    <row r="43" spans="1:21" x14ac:dyDescent="0.25">
      <c r="A43" s="187"/>
      <c r="B43" s="1" t="s">
        <v>236</v>
      </c>
      <c r="C43" s="208">
        <f>SUM(C40:C42)</f>
        <v>0</v>
      </c>
      <c r="D43" s="208">
        <f t="shared" ref="D43:S43" si="16">SUM(D40:D42)</f>
        <v>0</v>
      </c>
      <c r="E43" s="208">
        <f t="shared" si="16"/>
        <v>0</v>
      </c>
      <c r="F43" s="208">
        <f t="shared" si="16"/>
        <v>0</v>
      </c>
      <c r="G43" s="208">
        <f t="shared" si="16"/>
        <v>0</v>
      </c>
      <c r="H43" s="208">
        <f t="shared" si="16"/>
        <v>0</v>
      </c>
      <c r="I43" s="208">
        <f t="shared" si="16"/>
        <v>0</v>
      </c>
      <c r="J43" s="208">
        <f t="shared" si="16"/>
        <v>0</v>
      </c>
      <c r="K43" s="208">
        <f t="shared" si="16"/>
        <v>0</v>
      </c>
      <c r="L43" s="208">
        <f t="shared" si="16"/>
        <v>0</v>
      </c>
      <c r="M43" s="208">
        <f t="shared" si="16"/>
        <v>0</v>
      </c>
      <c r="N43" s="208">
        <f t="shared" si="16"/>
        <v>0</v>
      </c>
      <c r="O43" s="208">
        <f t="shared" si="16"/>
        <v>0</v>
      </c>
      <c r="P43" s="208">
        <f t="shared" si="16"/>
        <v>0</v>
      </c>
      <c r="Q43" s="208">
        <f t="shared" si="16"/>
        <v>0</v>
      </c>
      <c r="R43" s="208">
        <f t="shared" si="16"/>
        <v>0</v>
      </c>
      <c r="S43" s="208">
        <f t="shared" si="16"/>
        <v>0</v>
      </c>
      <c r="T43" s="209" t="s">
        <v>237</v>
      </c>
      <c r="U43" s="1" t="s">
        <v>180</v>
      </c>
    </row>
    <row r="44" spans="1:21" x14ac:dyDescent="0.25">
      <c r="A44" s="187"/>
      <c r="B44" s="1" t="s">
        <v>238</v>
      </c>
      <c r="C44" s="208">
        <f t="shared" ref="C44:S44" si="17">C43*C11</f>
        <v>0</v>
      </c>
      <c r="D44" s="208">
        <f t="shared" si="17"/>
        <v>0</v>
      </c>
      <c r="E44" s="208">
        <f t="shared" si="17"/>
        <v>0</v>
      </c>
      <c r="F44" s="208">
        <f t="shared" si="17"/>
        <v>0</v>
      </c>
      <c r="G44" s="208">
        <f t="shared" si="17"/>
        <v>0</v>
      </c>
      <c r="H44" s="208">
        <f t="shared" si="17"/>
        <v>0</v>
      </c>
      <c r="I44" s="208">
        <f t="shared" si="17"/>
        <v>0</v>
      </c>
      <c r="J44" s="208">
        <f t="shared" si="17"/>
        <v>0</v>
      </c>
      <c r="K44" s="208">
        <f t="shared" si="17"/>
        <v>0</v>
      </c>
      <c r="L44" s="208">
        <f t="shared" si="17"/>
        <v>0</v>
      </c>
      <c r="M44" s="208">
        <f t="shared" si="17"/>
        <v>0</v>
      </c>
      <c r="N44" s="208">
        <f t="shared" si="17"/>
        <v>0</v>
      </c>
      <c r="O44" s="208">
        <f t="shared" si="17"/>
        <v>0</v>
      </c>
      <c r="P44" s="208">
        <f t="shared" si="17"/>
        <v>0</v>
      </c>
      <c r="Q44" s="208">
        <f t="shared" si="17"/>
        <v>0</v>
      </c>
      <c r="R44" s="208">
        <f t="shared" si="17"/>
        <v>0</v>
      </c>
      <c r="S44" s="208">
        <f t="shared" si="17"/>
        <v>0</v>
      </c>
      <c r="T44" s="199">
        <f>ABS(SUM(C44:S44))</f>
        <v>0</v>
      </c>
      <c r="U44" s="1" t="s">
        <v>180</v>
      </c>
    </row>
    <row r="45" spans="1:21" x14ac:dyDescent="0.25">
      <c r="A45" s="187"/>
      <c r="C45" s="215"/>
      <c r="D45" s="215"/>
      <c r="E45" s="215"/>
      <c r="F45" s="215"/>
      <c r="G45" s="215"/>
      <c r="H45" s="215"/>
      <c r="I45" s="215"/>
      <c r="J45" s="215"/>
      <c r="K45" s="215"/>
      <c r="L45" s="215"/>
      <c r="M45" s="215"/>
      <c r="N45" s="215"/>
      <c r="O45" s="215"/>
      <c r="P45" s="215"/>
      <c r="Q45" s="215"/>
      <c r="R45" s="215"/>
      <c r="S45" s="215"/>
      <c r="T45" s="199"/>
      <c r="U45" s="1" t="s">
        <v>180</v>
      </c>
    </row>
    <row r="46" spans="1:21" x14ac:dyDescent="0.25">
      <c r="A46" s="187"/>
      <c r="C46" s="211" t="str">
        <f>"Inv. Yr. "&amp;C38</f>
        <v>Inv. Yr. 0</v>
      </c>
      <c r="D46" s="211" t="str">
        <f t="shared" ref="D46:H46" si="18">"Inv. Yr. "&amp;D38</f>
        <v>Inv. Yr. 1</v>
      </c>
      <c r="E46" s="211" t="str">
        <f t="shared" si="18"/>
        <v>Inv. Yr. 2</v>
      </c>
      <c r="F46" s="211" t="str">
        <f t="shared" si="18"/>
        <v>Inv. Yr. 3</v>
      </c>
      <c r="G46" s="211" t="str">
        <f t="shared" si="18"/>
        <v>Inv. Yr. 4</v>
      </c>
      <c r="H46" s="211" t="str">
        <f t="shared" si="18"/>
        <v>Inv. Yr. 5</v>
      </c>
      <c r="I46" s="211" t="s">
        <v>239</v>
      </c>
      <c r="J46" s="211" t="s">
        <v>165</v>
      </c>
      <c r="T46" s="188"/>
    </row>
    <row r="47" spans="1:21" x14ac:dyDescent="0.25">
      <c r="A47" s="187"/>
      <c r="B47" s="1" t="s">
        <v>168</v>
      </c>
      <c r="C47" s="212">
        <f t="shared" ref="C47:H47" si="19">C40*C$11/SUMIF($F$38:$S$38,"&lt;="&amp;$C36+2,$F$9:$S$9)</f>
        <v>0</v>
      </c>
      <c r="D47" s="212">
        <f t="shared" si="19"/>
        <v>0</v>
      </c>
      <c r="E47" s="212">
        <f t="shared" si="19"/>
        <v>0</v>
      </c>
      <c r="F47" s="212">
        <f t="shared" si="19"/>
        <v>0</v>
      </c>
      <c r="G47" s="212">
        <f t="shared" si="19"/>
        <v>0</v>
      </c>
      <c r="H47" s="212">
        <f t="shared" si="19"/>
        <v>0</v>
      </c>
      <c r="I47" s="212">
        <f>SUMPRODUCT($F$11:$S$11,F41:S41)/SUMIF(F38:S38,"&lt;="&amp;C36+2,$F$9:$S$9)</f>
        <v>0</v>
      </c>
      <c r="J47" s="213">
        <f>SUM(C47:I47)</f>
        <v>0</v>
      </c>
      <c r="T47" s="188"/>
      <c r="U47" s="1" t="s">
        <v>180</v>
      </c>
    </row>
    <row r="48" spans="1:21" x14ac:dyDescent="0.25">
      <c r="A48" s="187"/>
      <c r="F48" s="214"/>
      <c r="I48" s="214"/>
      <c r="T48" s="188"/>
    </row>
    <row r="49" spans="1:20" x14ac:dyDescent="0.25">
      <c r="A49" s="187"/>
      <c r="E49" s="216"/>
      <c r="T49" s="188"/>
    </row>
    <row r="50" spans="1:20" x14ac:dyDescent="0.25">
      <c r="A50" s="187"/>
      <c r="B50" s="206" t="s">
        <v>154</v>
      </c>
      <c r="T50" s="188"/>
    </row>
    <row r="51" spans="1:20" ht="15.75" thickBot="1" x14ac:dyDescent="0.3">
      <c r="A51" s="187"/>
      <c r="T51" s="188"/>
    </row>
    <row r="52" spans="1:20" x14ac:dyDescent="0.25">
      <c r="A52" s="187"/>
      <c r="B52" s="197" t="s">
        <v>176</v>
      </c>
      <c r="C52" s="198" t="s">
        <v>189</v>
      </c>
      <c r="D52" s="192"/>
      <c r="T52" s="188"/>
    </row>
    <row r="53" spans="1:20" x14ac:dyDescent="0.25">
      <c r="A53" s="187"/>
      <c r="B53" s="193" t="s">
        <v>169</v>
      </c>
      <c r="C53" s="217" t="s">
        <v>158</v>
      </c>
      <c r="D53" s="194"/>
      <c r="T53" s="188"/>
    </row>
    <row r="54" spans="1:20" x14ac:dyDescent="0.25">
      <c r="A54" s="187"/>
      <c r="B54" s="193" t="s">
        <v>152</v>
      </c>
      <c r="C54" s="218">
        <f>J31</f>
        <v>0</v>
      </c>
      <c r="D54" s="194"/>
      <c r="T54" s="188"/>
    </row>
    <row r="55" spans="1:20" x14ac:dyDescent="0.25">
      <c r="A55" s="187"/>
      <c r="B55" s="193" t="s">
        <v>153</v>
      </c>
      <c r="C55" s="218">
        <f>J47</f>
        <v>0</v>
      </c>
      <c r="D55" s="194"/>
      <c r="T55" s="188"/>
    </row>
    <row r="56" spans="1:20" x14ac:dyDescent="0.25">
      <c r="A56" s="187"/>
      <c r="B56" s="193" t="s">
        <v>177</v>
      </c>
      <c r="C56" s="2"/>
      <c r="D56" s="194"/>
      <c r="T56" s="188"/>
    </row>
    <row r="57" spans="1:20" x14ac:dyDescent="0.25">
      <c r="A57" s="187"/>
      <c r="B57" s="193"/>
      <c r="C57" s="2"/>
      <c r="D57" s="194"/>
      <c r="T57" s="188"/>
    </row>
    <row r="58" spans="1:20" ht="15" customHeight="1" x14ac:dyDescent="0.25">
      <c r="A58" s="187"/>
      <c r="B58" s="219" t="s">
        <v>280</v>
      </c>
      <c r="C58" s="220">
        <f>SUM(C54:C55)</f>
        <v>0</v>
      </c>
      <c r="D58" s="194"/>
      <c r="T58" s="188"/>
    </row>
    <row r="59" spans="1:20" ht="15.75" thickBot="1" x14ac:dyDescent="0.3">
      <c r="A59" s="187"/>
      <c r="B59" s="219" t="s">
        <v>300</v>
      </c>
      <c r="C59" s="228">
        <f>IF(C16="YES",C58*(1+C6)^3,IF(C14="YES",C15*(1+C6)^3,0))</f>
        <v>0</v>
      </c>
      <c r="D59" s="194"/>
      <c r="T59" s="188"/>
    </row>
    <row r="60" spans="1:20" ht="15" customHeight="1" thickTop="1" thickBot="1" x14ac:dyDescent="0.3">
      <c r="A60" s="189"/>
      <c r="B60" s="221"/>
      <c r="C60" s="195"/>
      <c r="D60" s="196"/>
      <c r="E60" s="189"/>
      <c r="T60" s="188"/>
    </row>
    <row r="61" spans="1:20" ht="15.75" thickBot="1" x14ac:dyDescent="0.3">
      <c r="A61" s="189"/>
      <c r="B61" s="190"/>
      <c r="C61" s="190"/>
      <c r="D61" s="190"/>
      <c r="E61" s="190"/>
      <c r="F61" s="190"/>
      <c r="G61" s="190"/>
      <c r="H61" s="190"/>
      <c r="I61" s="190"/>
      <c r="J61" s="190"/>
      <c r="K61" s="190"/>
      <c r="L61" s="190"/>
      <c r="M61" s="190"/>
      <c r="N61" s="190"/>
      <c r="O61" s="190"/>
      <c r="P61" s="190"/>
      <c r="Q61" s="190"/>
      <c r="R61" s="190"/>
      <c r="S61" s="190"/>
      <c r="T61" s="191"/>
    </row>
    <row r="64" spans="1:20" x14ac:dyDescent="0.25">
      <c r="C64" s="1" t="s">
        <v>192</v>
      </c>
    </row>
  </sheetData>
  <mergeCells count="1">
    <mergeCell ref="B3:M3"/>
  </mergeCells>
  <conditionalFormatting sqref="T28">
    <cfRule type="cellIs" dxfId="1" priority="2" operator="greaterThan">
      <formula>0.5</formula>
    </cfRule>
  </conditionalFormatting>
  <conditionalFormatting sqref="T44">
    <cfRule type="cellIs" dxfId="0"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USPC Application Principles</vt:lpstr>
      <vt:lpstr>USPC Submission &amp; Historic Cost</vt:lpstr>
      <vt:lpstr>Notes A - D and 1 - 12 </vt:lpstr>
      <vt:lpstr>Notes 13 - 21 </vt:lpstr>
      <vt:lpstr>UFI for CY202627</vt:lpstr>
      <vt:lpstr>UFI for CY202526</vt:lpstr>
      <vt:lpstr>UFI for CY202425</vt:lpstr>
      <vt:lpstr>UFI for CY202324</vt:lpstr>
      <vt:lpstr>UFI for CY202223</vt:lpstr>
      <vt:lpstr>'USPC Application Principles'!Print_Area</vt:lpstr>
      <vt:lpstr>'USPC Submission &amp; Historic Cost'!Print_Area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Shiels</dc:creator>
  <cp:lastModifiedBy>Kevin Lenaghan</cp:lastModifiedBy>
  <cp:lastPrinted>2017-03-24T10:09:49Z</cp:lastPrinted>
  <dcterms:created xsi:type="dcterms:W3CDTF">2017-02-24T11:04:10Z</dcterms:created>
  <dcterms:modified xsi:type="dcterms:W3CDTF">2022-04-06T10:39:40Z</dcterms:modified>
</cp:coreProperties>
</file>