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19320" windowHeight="7230" activeTab="0"/>
  </bookViews>
  <sheets>
    <sheet name="Input to Adcal" sheetId="1" r:id="rId1"/>
    <sheet name="Weekly Derivation" sheetId="2" r:id="rId2"/>
    <sheet name="Data Analysis" sheetId="3" r:id="rId3"/>
    <sheet name="B'lumford &amp; Poolbeg" sheetId="4" r:id="rId4"/>
  </sheets>
  <definedNames/>
  <calcPr fullCalcOnLoad="1"/>
</workbook>
</file>

<file path=xl/comments2.xml><?xml version="1.0" encoding="utf-8"?>
<comments xmlns="http://schemas.openxmlformats.org/spreadsheetml/2006/main">
  <authors>
    <author>ONEILL</author>
    <author>o'boyle</author>
  </authors>
  <commentList>
    <comment ref="D31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29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30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32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57" authorId="0">
      <text>
        <r>
          <rPr>
            <sz val="8"/>
            <rFont val="Tahoma"/>
            <family val="2"/>
          </rPr>
          <t>Due for Decommissionin at end of Q1/10 - set SOD to zero</t>
        </r>
      </text>
    </comment>
    <comment ref="D63" authorId="1">
      <text>
        <r>
          <rPr>
            <sz val="8"/>
            <rFont val="Tahoma"/>
            <family val="2"/>
          </rPr>
          <t>Average based on CCGT Plant</t>
        </r>
      </text>
    </comment>
    <comment ref="D65" authorId="1">
      <text>
        <r>
          <rPr>
            <sz val="8"/>
            <rFont val="Tahoma"/>
            <family val="2"/>
          </rPr>
          <t xml:space="preserve">based on average Gas plant
</t>
        </r>
      </text>
    </comment>
    <comment ref="D64" authorId="1">
      <text>
        <r>
          <rPr>
            <sz val="8"/>
            <rFont val="Tahoma"/>
            <family val="2"/>
          </rPr>
          <t>Average based on CCGT Plant</t>
        </r>
      </text>
    </comment>
    <comment ref="D66" authorId="1">
      <text>
        <r>
          <rPr>
            <sz val="8"/>
            <rFont val="Tahoma"/>
            <family val="2"/>
          </rPr>
          <t xml:space="preserve">based on average Gas plant
</t>
        </r>
      </text>
    </comment>
    <comment ref="D58" authorId="0">
      <text>
        <r>
          <rPr>
            <sz val="8"/>
            <rFont val="Tahoma"/>
            <family val="2"/>
          </rPr>
          <t>Due for Decommissionin at end of Q1/10 - set SOD to zero</t>
        </r>
      </text>
    </comment>
  </commentList>
</comments>
</file>

<file path=xl/comments3.xml><?xml version="1.0" encoding="utf-8"?>
<comments xmlns="http://schemas.openxmlformats.org/spreadsheetml/2006/main">
  <authors>
    <author>ONEILL</author>
    <author>o'boyle</author>
  </authors>
  <commentList>
    <comment ref="N4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5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6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7" authorId="0">
      <text>
        <r>
          <rPr>
            <sz val="8"/>
            <rFont val="Tahoma"/>
            <family val="2"/>
          </rPr>
          <t xml:space="preserve">Assumed that FGD change in 2008 will last 25 years. Therefore impact is spread over whole period. As a result a fifth of the impact of the FGD occurs in the sample period of 5 years
</t>
        </r>
      </text>
    </comment>
    <comment ref="N8" authorId="0">
      <text>
        <r>
          <rPr>
            <sz val="8"/>
            <rFont val="Tahoma"/>
            <family val="2"/>
          </rPr>
          <t xml:space="preserve">Assumed that FGD change in 2006 will last 25 years. Therefore impact is spread over whole period. As a result a fifth of the impact of the FGD occurs in the sample period of 5 years
</t>
        </r>
      </text>
    </comment>
    <comment ref="B21" authorId="1">
      <text>
        <r>
          <rPr>
            <sz val="8"/>
            <rFont val="Tahoma"/>
            <family val="2"/>
          </rPr>
          <t xml:space="preserve">Edenderry Peaking units </t>
        </r>
      </text>
    </comment>
    <comment ref="B24" authorId="1">
      <text>
        <r>
          <rPr>
            <sz val="8"/>
            <rFont val="Tahoma"/>
            <family val="2"/>
          </rPr>
          <t>New Aghada CCGT</t>
        </r>
      </text>
    </comment>
  </commentList>
</comments>
</file>

<file path=xl/sharedStrings.xml><?xml version="1.0" encoding="utf-8"?>
<sst xmlns="http://schemas.openxmlformats.org/spreadsheetml/2006/main" count="650" uniqueCount="176">
  <si>
    <t>Coal</t>
  </si>
  <si>
    <t>Gas</t>
  </si>
  <si>
    <t xml:space="preserve">Total Days </t>
  </si>
  <si>
    <t>Unit Name</t>
  </si>
  <si>
    <t>MP1</t>
  </si>
  <si>
    <t>MP2</t>
  </si>
  <si>
    <t>MP3</t>
  </si>
  <si>
    <t>NW5</t>
  </si>
  <si>
    <t>Distillate</t>
  </si>
  <si>
    <t>AD1</t>
  </si>
  <si>
    <t>PB1</t>
  </si>
  <si>
    <t>PB2</t>
  </si>
  <si>
    <t>Hydro</t>
  </si>
  <si>
    <t>AA1</t>
  </si>
  <si>
    <t>AA2</t>
  </si>
  <si>
    <t>AA3</t>
  </si>
  <si>
    <t>AA4</t>
  </si>
  <si>
    <t>ER1</t>
  </si>
  <si>
    <t>ER2</t>
  </si>
  <si>
    <t>ER3</t>
  </si>
  <si>
    <t>ER4</t>
  </si>
  <si>
    <t>LE1</t>
  </si>
  <si>
    <t>LE2</t>
  </si>
  <si>
    <t>LE3</t>
  </si>
  <si>
    <t>LI1</t>
  </si>
  <si>
    <t>LI2</t>
  </si>
  <si>
    <t>LI4</t>
  </si>
  <si>
    <t>LI5</t>
  </si>
  <si>
    <t>TH1</t>
  </si>
  <si>
    <t>TH2</t>
  </si>
  <si>
    <t>TH3</t>
  </si>
  <si>
    <t>TH4</t>
  </si>
  <si>
    <t>GI1</t>
  </si>
  <si>
    <t>GI2</t>
  </si>
  <si>
    <t>GI3</t>
  </si>
  <si>
    <t>TB1</t>
  </si>
  <si>
    <t>TB2</t>
  </si>
  <si>
    <t>TB3</t>
  </si>
  <si>
    <t>TB4</t>
  </si>
  <si>
    <t>Oil</t>
  </si>
  <si>
    <t>ED1</t>
  </si>
  <si>
    <t>WO4</t>
  </si>
  <si>
    <t>Peat</t>
  </si>
  <si>
    <t>Coolkeeragh GT8</t>
  </si>
  <si>
    <t>Coolkeeragh CCGT</t>
  </si>
  <si>
    <t>Unit ID Code</t>
  </si>
  <si>
    <t>Aghada Unit 1</t>
  </si>
  <si>
    <t>Moneypoint Unit 1</t>
  </si>
  <si>
    <t>Moneypoint Unit 2</t>
  </si>
  <si>
    <t>Moneypoint Unit 3</t>
  </si>
  <si>
    <t>Huntstown</t>
  </si>
  <si>
    <t>Northwall Unit 4</t>
  </si>
  <si>
    <t>Northwall Unit 5</t>
  </si>
  <si>
    <t>Poolbeg Unit 1</t>
  </si>
  <si>
    <t>Poolbeg Unit 2</t>
  </si>
  <si>
    <t>Poolbeg Combined Cycle</t>
  </si>
  <si>
    <t>Aghada CT Unit 1</t>
  </si>
  <si>
    <t>Aghada CT Unit 2</t>
  </si>
  <si>
    <t>Aghada CT Unit 4</t>
  </si>
  <si>
    <t>Dublin Bay Power</t>
  </si>
  <si>
    <t>Ballylumford Unit 4</t>
  </si>
  <si>
    <t>Ballylumford Unit 6</t>
  </si>
  <si>
    <t>Ballylumford Unit 10</t>
  </si>
  <si>
    <t>Ballylumford GT1</t>
  </si>
  <si>
    <t>Ballylumford GT2</t>
  </si>
  <si>
    <t>Kilroot Unit 1</t>
  </si>
  <si>
    <t>Kilroot Unit 2</t>
  </si>
  <si>
    <t>Kilroot GT1</t>
  </si>
  <si>
    <t>Kilroot GT2</t>
  </si>
  <si>
    <t>Marina CC *</t>
  </si>
  <si>
    <t>ARDNACRUSHA</t>
  </si>
  <si>
    <t>ERNE</t>
  </si>
  <si>
    <t>GREAT ISLAND</t>
  </si>
  <si>
    <t>LEE</t>
  </si>
  <si>
    <t>LIFFEY</t>
  </si>
  <si>
    <t>TARBERT</t>
  </si>
  <si>
    <t>TURLOUGH HILL</t>
  </si>
  <si>
    <t>WEST OFFALY</t>
  </si>
  <si>
    <t>EDENDERRY</t>
  </si>
  <si>
    <t>SK3</t>
  </si>
  <si>
    <t>SK4</t>
  </si>
  <si>
    <t>LOUGH REE</t>
  </si>
  <si>
    <t>RHODE PEAKER</t>
  </si>
  <si>
    <t>RP1</t>
  </si>
  <si>
    <t>RP2</t>
  </si>
  <si>
    <t>TP1</t>
  </si>
  <si>
    <t>TAWNAGHAMORE</t>
  </si>
  <si>
    <t>Name of plant</t>
  </si>
  <si>
    <t>Ballylumford ST 4*</t>
  </si>
  <si>
    <t>Ballylumford ST 5*</t>
  </si>
  <si>
    <t>Ballylumford ST 6*</t>
  </si>
  <si>
    <t>Ballylumford CCGT 21</t>
  </si>
  <si>
    <t>Ballylumford CCGT 22</t>
  </si>
  <si>
    <t>Ballylumford CCGT 20</t>
  </si>
  <si>
    <t>Ballylumford CCGT 10</t>
  </si>
  <si>
    <t>Ballylumford GT 7</t>
  </si>
  <si>
    <t>Ballylumford GT 8</t>
  </si>
  <si>
    <t>Kilroot ST 1</t>
  </si>
  <si>
    <t>Kilroot ST 2</t>
  </si>
  <si>
    <t>Kilroot GT 1</t>
  </si>
  <si>
    <t>Kilroot GT 2</t>
  </si>
  <si>
    <t>AT11</t>
  </si>
  <si>
    <t>AT12</t>
  </si>
  <si>
    <t>AT14</t>
  </si>
  <si>
    <t>DB1</t>
  </si>
  <si>
    <t>HN2</t>
  </si>
  <si>
    <t>LRP</t>
  </si>
  <si>
    <t>MRC</t>
  </si>
  <si>
    <t>NWC</t>
  </si>
  <si>
    <t>PB14</t>
  </si>
  <si>
    <t>PB15</t>
  </si>
  <si>
    <t>PB16</t>
  </si>
  <si>
    <t>TYC</t>
  </si>
  <si>
    <t>TP3</t>
  </si>
  <si>
    <t>Plant Type</t>
  </si>
  <si>
    <t xml:space="preserve">5 Year Average </t>
  </si>
  <si>
    <t>Outage Days</t>
  </si>
  <si>
    <t>FGD Frequency</t>
  </si>
  <si>
    <t>Assumes FGD will last for 25 years.</t>
  </si>
  <si>
    <t>IC</t>
  </si>
  <si>
    <t>HN1</t>
  </si>
  <si>
    <t>Pumped Storage</t>
  </si>
  <si>
    <t xml:space="preserve">SEALROCK </t>
  </si>
  <si>
    <t>TYNAGH</t>
  </si>
  <si>
    <t>MOYLE</t>
  </si>
  <si>
    <t>Poolbeg CCGT</t>
  </si>
  <si>
    <t>Ballylumford Unit 5</t>
  </si>
  <si>
    <t>GT1</t>
  </si>
  <si>
    <t>GT2</t>
  </si>
  <si>
    <t>U31</t>
  </si>
  <si>
    <t>U32</t>
  </si>
  <si>
    <t>Comments</t>
  </si>
  <si>
    <t xml:space="preserve">2 GT plant feed into steam plant. </t>
  </si>
  <si>
    <t>Therefore assume that there are 2 virtual units, each accounting for half the steam plant</t>
  </si>
  <si>
    <t>Capacity</t>
  </si>
  <si>
    <t>Cap * SOD</t>
  </si>
  <si>
    <t>PBC</t>
  </si>
  <si>
    <t>Huntstown 2</t>
  </si>
  <si>
    <t>Aghada CCGT</t>
  </si>
  <si>
    <t>Whitegate CCGT</t>
  </si>
  <si>
    <t>Due for Decommissionin at end of Q1/10 - set SOD to zero</t>
  </si>
  <si>
    <t>Interconnector</t>
  </si>
  <si>
    <t>Ballylumford CCGT</t>
  </si>
  <si>
    <t>STEAM</t>
  </si>
  <si>
    <t>SODs in weeks (for Adcal)</t>
  </si>
  <si>
    <t>2003       (Not Used)</t>
  </si>
  <si>
    <t>Therefore if GT not working, Steam plant cannot generate either</t>
  </si>
  <si>
    <t>Average SOD (Days)</t>
  </si>
  <si>
    <t>Plant Name</t>
  </si>
  <si>
    <t>Unit Type</t>
  </si>
  <si>
    <t xml:space="preserve">Programme
</t>
  </si>
  <si>
    <t>PB14'</t>
  </si>
  <si>
    <t>PB15'</t>
  </si>
  <si>
    <t>In this case, assume that there is 1 virtual unit</t>
  </si>
  <si>
    <t>Adjusted for FGD (coal only)</t>
  </si>
  <si>
    <t>Final Figure to be used in  Weekly Calculation</t>
  </si>
  <si>
    <t>Round to nearest Week (Manual)</t>
  </si>
  <si>
    <t>Full Weeks of SOD</t>
  </si>
  <si>
    <t>Remaining Days of SOD</t>
  </si>
  <si>
    <t xml:space="preserve">Total SODs in weeks </t>
  </si>
  <si>
    <t>Check (should be zero)</t>
  </si>
  <si>
    <t>Summary for Fuel Type</t>
  </si>
  <si>
    <t>Total Weeks for SOD</t>
  </si>
  <si>
    <t>See 'B'lumford &amp; Poolbeg' for details</t>
  </si>
  <si>
    <t>ED3</t>
  </si>
  <si>
    <t>ED5</t>
  </si>
  <si>
    <t>AGU</t>
  </si>
  <si>
    <t>Kilroot GT 3</t>
  </si>
  <si>
    <t>Kilroot GT 4</t>
  </si>
  <si>
    <t>Edenderry Peaking unit ED3</t>
  </si>
  <si>
    <t>Edenderry Peaking unit ED5</t>
  </si>
  <si>
    <t>WG1</t>
  </si>
  <si>
    <t>Contour Global CGC3</t>
  </si>
  <si>
    <t>Contour Global CGC4</t>
  </si>
  <si>
    <t>SOD for 2011 - Input for CREEP</t>
  </si>
  <si>
    <t>AC1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</si>
</sst>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0000"/>
    <numFmt numFmtId="172" formatCode="0.0000"/>
    <numFmt numFmtId="173" formatCode="0.0"/>
    <numFmt numFmtId="174" formatCode="_-* #,##0.0_-;\-* #,##0.0_-;_-* &quot;-&quot;??_-;_-@_-"/>
    <numFmt numFmtId="175" formatCode="_-* #,##0_-;\-* #,##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" fontId="2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175" fontId="0" fillId="0" borderId="10" xfId="42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3" fontId="0" fillId="0" borderId="10" xfId="42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10" xfId="42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2" applyFont="1" applyBorder="1" applyAlignment="1">
      <alignment/>
    </xf>
    <xf numFmtId="175" fontId="0" fillId="0" borderId="10" xfId="42" applyNumberFormat="1" applyFont="1" applyFill="1" applyBorder="1" applyAlignment="1">
      <alignment/>
    </xf>
    <xf numFmtId="175" fontId="0" fillId="0" borderId="10" xfId="42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75" fontId="0" fillId="34" borderId="10" xfId="42" applyNumberFormat="1" applyFont="1" applyFill="1" applyBorder="1" applyAlignment="1">
      <alignment horizontal="center"/>
    </xf>
    <xf numFmtId="43" fontId="2" fillId="34" borderId="10" xfId="42" applyFont="1" applyFill="1" applyBorder="1" applyAlignment="1">
      <alignment horizontal="center"/>
    </xf>
    <xf numFmtId="175" fontId="2" fillId="0" borderId="10" xfId="4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0" fillId="34" borderId="10" xfId="42" applyFont="1" applyFill="1" applyBorder="1" applyAlignment="1">
      <alignment horizontal="center" vertical="center"/>
    </xf>
    <xf numFmtId="43" fontId="0" fillId="34" borderId="10" xfId="42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5" fontId="0" fillId="0" borderId="10" xfId="42" applyNumberFormat="1" applyFont="1" applyFill="1" applyBorder="1" applyAlignment="1">
      <alignment/>
    </xf>
    <xf numFmtId="175" fontId="0" fillId="0" borderId="10" xfId="42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3" fontId="0" fillId="0" borderId="0" xfId="42" applyFont="1" applyFill="1" applyBorder="1" applyAlignment="1">
      <alignment/>
    </xf>
    <xf numFmtId="175" fontId="0" fillId="0" borderId="0" xfId="42" applyNumberFormat="1" applyFont="1" applyFill="1" applyBorder="1" applyAlignment="1">
      <alignment/>
    </xf>
    <xf numFmtId="175" fontId="0" fillId="0" borderId="0" xfId="42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17" fontId="0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142875</xdr:rowOff>
    </xdr:from>
    <xdr:to>
      <xdr:col>22</xdr:col>
      <xdr:colOff>19050</xdr:colOff>
      <xdr:row>28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25125" y="971550"/>
          <a:ext cx="4181475" cy="37528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Assumptions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made in Data Analysis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For  years with no data available, the average SOD for the fuel type of the plant has been used.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Coal plants, it is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ssumed that FGD changes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last 25 years. Therefore impact is spread over whole period. As a result a fifth of the impact of the FGD occurs in the sample period of 5 years. Therefore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SOD is adjusted for 2006, 2007, 2008 &amp; 2009 for coal plants to account for FGD</a:t>
          </a:r>
        </a:p>
      </xdr:txBody>
    </xdr:sp>
    <xdr:clientData/>
  </xdr:twoCellAnchor>
  <xdr:twoCellAnchor>
    <xdr:from>
      <xdr:col>4</xdr:col>
      <xdr:colOff>133350</xdr:colOff>
      <xdr:row>4</xdr:row>
      <xdr:rowOff>47625</xdr:rowOff>
    </xdr:from>
    <xdr:to>
      <xdr:col>9</xdr:col>
      <xdr:colOff>447675</xdr:colOff>
      <xdr:row>76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9875" y="876300"/>
          <a:ext cx="3219450" cy="11725275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Historical Data on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Actual SODs per unit are not in public domain. Therefore only the 5 year average values have been published here.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1"/>
  <sheetViews>
    <sheetView showGridLines="0" tabSelected="1" zoomScalePageLayoutView="0" workbookViewId="0" topLeftCell="A1">
      <selection activeCell="M4" sqref="M4"/>
    </sheetView>
  </sheetViews>
  <sheetFormatPr defaultColWidth="9.140625" defaultRowHeight="12.75"/>
  <cols>
    <col min="1" max="1" width="2.28125" style="13" customWidth="1"/>
    <col min="2" max="2" width="36.140625" style="16" bestFit="1" customWidth="1"/>
    <col min="3" max="3" width="21.57421875" style="14" customWidth="1"/>
    <col min="4" max="4" width="14.28125" style="17" customWidth="1"/>
    <col min="5" max="16384" width="9.140625" style="13" customWidth="1"/>
  </cols>
  <sheetData>
    <row r="2" spans="2:3" ht="15.75">
      <c r="B2" s="19" t="s">
        <v>174</v>
      </c>
      <c r="C2" s="16"/>
    </row>
    <row r="4" spans="2:4" s="15" customFormat="1" ht="38.25">
      <c r="B4" s="24" t="s">
        <v>0</v>
      </c>
      <c r="C4" s="24" t="s">
        <v>45</v>
      </c>
      <c r="D4" s="93" t="s">
        <v>144</v>
      </c>
    </row>
    <row r="5" spans="2:4" ht="12.75">
      <c r="B5" s="20" t="s">
        <v>65</v>
      </c>
      <c r="C5" s="20" t="s">
        <v>97</v>
      </c>
      <c r="D5" s="23">
        <v>3</v>
      </c>
    </row>
    <row r="6" spans="2:4" ht="12.75">
      <c r="B6" s="20" t="s">
        <v>66</v>
      </c>
      <c r="C6" s="20" t="s">
        <v>98</v>
      </c>
      <c r="D6" s="23">
        <v>4</v>
      </c>
    </row>
    <row r="7" spans="2:4" ht="12.75">
      <c r="B7" s="20" t="s">
        <v>47</v>
      </c>
      <c r="C7" s="20" t="s">
        <v>4</v>
      </c>
      <c r="D7" s="23">
        <v>5</v>
      </c>
    </row>
    <row r="8" spans="2:4" ht="12.75">
      <c r="B8" s="20" t="s">
        <v>48</v>
      </c>
      <c r="C8" s="20" t="s">
        <v>5</v>
      </c>
      <c r="D8" s="23">
        <v>3</v>
      </c>
    </row>
    <row r="9" spans="2:4" ht="12.75">
      <c r="B9" s="20" t="s">
        <v>49</v>
      </c>
      <c r="C9" s="20" t="s">
        <v>6</v>
      </c>
      <c r="D9" s="23">
        <v>8</v>
      </c>
    </row>
    <row r="12" spans="2:4" s="15" customFormat="1" ht="38.25">
      <c r="B12" s="24" t="s">
        <v>8</v>
      </c>
      <c r="C12" s="24" t="s">
        <v>45</v>
      </c>
      <c r="D12" s="91" t="s">
        <v>144</v>
      </c>
    </row>
    <row r="13" spans="2:4" ht="12.75">
      <c r="B13" s="20" t="s">
        <v>56</v>
      </c>
      <c r="C13" s="20" t="s">
        <v>101</v>
      </c>
      <c r="D13" s="23">
        <v>5</v>
      </c>
    </row>
    <row r="14" spans="2:4" ht="12.75">
      <c r="B14" s="20" t="s">
        <v>57</v>
      </c>
      <c r="C14" s="20" t="s">
        <v>102</v>
      </c>
      <c r="D14" s="23">
        <v>5</v>
      </c>
    </row>
    <row r="15" spans="2:4" ht="12.75">
      <c r="B15" s="20" t="s">
        <v>63</v>
      </c>
      <c r="C15" s="20" t="s">
        <v>95</v>
      </c>
      <c r="D15" s="23">
        <v>3</v>
      </c>
    </row>
    <row r="16" spans="2:4" ht="12.75">
      <c r="B16" s="20" t="s">
        <v>64</v>
      </c>
      <c r="C16" s="20" t="s">
        <v>96</v>
      </c>
      <c r="D16" s="23">
        <v>3</v>
      </c>
    </row>
    <row r="17" spans="2:4" ht="12.75">
      <c r="B17" s="20" t="s">
        <v>43</v>
      </c>
      <c r="C17" s="94" t="s">
        <v>43</v>
      </c>
      <c r="D17" s="23">
        <v>5</v>
      </c>
    </row>
    <row r="18" spans="2:4" ht="12.75">
      <c r="B18" s="20" t="s">
        <v>67</v>
      </c>
      <c r="C18" s="20" t="s">
        <v>99</v>
      </c>
      <c r="D18" s="23">
        <v>1</v>
      </c>
    </row>
    <row r="19" spans="2:4" ht="12.75">
      <c r="B19" s="20" t="s">
        <v>68</v>
      </c>
      <c r="C19" s="20" t="s">
        <v>100</v>
      </c>
      <c r="D19" s="23">
        <v>0</v>
      </c>
    </row>
    <row r="20" spans="2:4" ht="12.75">
      <c r="B20" s="20" t="s">
        <v>52</v>
      </c>
      <c r="C20" s="20" t="s">
        <v>7</v>
      </c>
      <c r="D20" s="23">
        <v>4</v>
      </c>
    </row>
    <row r="21" spans="2:4" ht="12.75">
      <c r="B21" s="21" t="s">
        <v>82</v>
      </c>
      <c r="C21" s="20" t="s">
        <v>83</v>
      </c>
      <c r="D21" s="23">
        <v>1</v>
      </c>
    </row>
    <row r="22" spans="2:4" ht="12.75">
      <c r="B22" s="21" t="s">
        <v>82</v>
      </c>
      <c r="C22" s="20" t="s">
        <v>84</v>
      </c>
      <c r="D22" s="23">
        <v>1</v>
      </c>
    </row>
    <row r="23" spans="2:4" ht="12.75">
      <c r="B23" s="21" t="s">
        <v>86</v>
      </c>
      <c r="C23" s="20" t="s">
        <v>85</v>
      </c>
      <c r="D23" s="23">
        <v>1</v>
      </c>
    </row>
    <row r="24" spans="2:4" ht="12.75">
      <c r="B24" s="21" t="s">
        <v>86</v>
      </c>
      <c r="C24" s="20" t="s">
        <v>113</v>
      </c>
      <c r="D24" s="23">
        <v>2</v>
      </c>
    </row>
    <row r="25" spans="2:4" ht="12.75">
      <c r="B25" s="73" t="s">
        <v>167</v>
      </c>
      <c r="C25" s="73" t="s">
        <v>167</v>
      </c>
      <c r="D25" s="23">
        <v>1</v>
      </c>
    </row>
    <row r="26" spans="2:4" ht="12.75">
      <c r="B26" s="73" t="s">
        <v>168</v>
      </c>
      <c r="C26" s="73" t="s">
        <v>168</v>
      </c>
      <c r="D26" s="23">
        <v>1</v>
      </c>
    </row>
    <row r="27" spans="2:4" ht="12.75">
      <c r="B27" s="73" t="s">
        <v>169</v>
      </c>
      <c r="C27" s="102" t="s">
        <v>164</v>
      </c>
      <c r="D27" s="23">
        <v>1</v>
      </c>
    </row>
    <row r="28" spans="2:4" ht="12.75">
      <c r="B28" s="73" t="s">
        <v>170</v>
      </c>
      <c r="C28" s="102" t="s">
        <v>165</v>
      </c>
      <c r="D28" s="23">
        <v>1</v>
      </c>
    </row>
    <row r="29" spans="2:4" s="15" customFormat="1" ht="12.75">
      <c r="B29" s="16"/>
      <c r="C29" s="14"/>
      <c r="D29" s="17"/>
    </row>
    <row r="31" spans="2:4" ht="38.25">
      <c r="B31" s="24" t="s">
        <v>1</v>
      </c>
      <c r="C31" s="24" t="s">
        <v>45</v>
      </c>
      <c r="D31" s="91" t="s">
        <v>144</v>
      </c>
    </row>
    <row r="32" spans="2:4" ht="12.75">
      <c r="B32" s="20" t="s">
        <v>46</v>
      </c>
      <c r="C32" s="20" t="s">
        <v>9</v>
      </c>
      <c r="D32" s="23">
        <v>7</v>
      </c>
    </row>
    <row r="33" spans="2:4" ht="12.75">
      <c r="B33" s="20" t="s">
        <v>58</v>
      </c>
      <c r="C33" s="20" t="s">
        <v>103</v>
      </c>
      <c r="D33" s="23">
        <v>6</v>
      </c>
    </row>
    <row r="34" spans="2:4" ht="12.75">
      <c r="B34" s="20" t="s">
        <v>62</v>
      </c>
      <c r="C34" s="20" t="s">
        <v>94</v>
      </c>
      <c r="D34" s="23">
        <v>4</v>
      </c>
    </row>
    <row r="35" spans="2:4" ht="12.75">
      <c r="B35" s="20" t="s">
        <v>91</v>
      </c>
      <c r="C35" s="20" t="s">
        <v>91</v>
      </c>
      <c r="D35" s="23">
        <v>1</v>
      </c>
    </row>
    <row r="36" spans="2:4" ht="12.75">
      <c r="B36" s="20" t="s">
        <v>92</v>
      </c>
      <c r="C36" s="20" t="s">
        <v>92</v>
      </c>
      <c r="D36" s="23">
        <v>3</v>
      </c>
    </row>
    <row r="37" spans="2:4" ht="12.75">
      <c r="B37" s="20" t="s">
        <v>93</v>
      </c>
      <c r="C37" s="20" t="s">
        <v>93</v>
      </c>
      <c r="D37" s="23">
        <v>1</v>
      </c>
    </row>
    <row r="38" spans="2:4" ht="12.75">
      <c r="B38" s="20" t="s">
        <v>60</v>
      </c>
      <c r="C38" s="20" t="s">
        <v>88</v>
      </c>
      <c r="D38" s="23">
        <v>4</v>
      </c>
    </row>
    <row r="39" spans="2:4" ht="12.75">
      <c r="B39" s="20" t="s">
        <v>126</v>
      </c>
      <c r="C39" s="20" t="s">
        <v>89</v>
      </c>
      <c r="D39" s="23">
        <v>4</v>
      </c>
    </row>
    <row r="40" spans="2:4" ht="12.75">
      <c r="B40" s="20" t="s">
        <v>61</v>
      </c>
      <c r="C40" s="20" t="s">
        <v>90</v>
      </c>
      <c r="D40" s="23">
        <v>4</v>
      </c>
    </row>
    <row r="41" spans="2:4" ht="12.75">
      <c r="B41" s="20" t="s">
        <v>44</v>
      </c>
      <c r="C41" s="20" t="s">
        <v>44</v>
      </c>
      <c r="D41" s="23">
        <v>2</v>
      </c>
    </row>
    <row r="42" spans="2:4" ht="12.75">
      <c r="B42" s="20" t="s">
        <v>59</v>
      </c>
      <c r="C42" s="20" t="s">
        <v>104</v>
      </c>
      <c r="D42" s="23">
        <v>4</v>
      </c>
    </row>
    <row r="43" spans="2:4" ht="12.75">
      <c r="B43" s="20" t="s">
        <v>50</v>
      </c>
      <c r="C43" s="20" t="s">
        <v>120</v>
      </c>
      <c r="D43" s="23">
        <v>2</v>
      </c>
    </row>
    <row r="44" spans="2:4" ht="12.75">
      <c r="B44" s="20" t="s">
        <v>137</v>
      </c>
      <c r="C44" s="20" t="s">
        <v>105</v>
      </c>
      <c r="D44" s="23">
        <v>2</v>
      </c>
    </row>
    <row r="45" spans="2:4" ht="12.75">
      <c r="B45" s="20" t="s">
        <v>69</v>
      </c>
      <c r="C45" s="20" t="s">
        <v>107</v>
      </c>
      <c r="D45" s="23">
        <v>4</v>
      </c>
    </row>
    <row r="46" spans="2:4" ht="12.75">
      <c r="B46" s="20" t="s">
        <v>51</v>
      </c>
      <c r="C46" s="20" t="s">
        <v>108</v>
      </c>
      <c r="D46" s="23">
        <v>6</v>
      </c>
    </row>
    <row r="47" spans="2:4" ht="12.75">
      <c r="B47" s="20" t="s">
        <v>53</v>
      </c>
      <c r="C47" s="20" t="s">
        <v>10</v>
      </c>
      <c r="D47" s="23">
        <v>0</v>
      </c>
    </row>
    <row r="48" spans="2:4" ht="12.75">
      <c r="B48" s="20" t="s">
        <v>54</v>
      </c>
      <c r="C48" s="20" t="s">
        <v>11</v>
      </c>
      <c r="D48" s="23">
        <v>0</v>
      </c>
    </row>
    <row r="49" spans="2:4" ht="12.75">
      <c r="B49" s="20" t="s">
        <v>55</v>
      </c>
      <c r="C49" s="20" t="s">
        <v>111</v>
      </c>
      <c r="D49" s="23">
        <v>5</v>
      </c>
    </row>
    <row r="50" spans="2:4" ht="12.75">
      <c r="B50" s="21" t="s">
        <v>122</v>
      </c>
      <c r="C50" s="20" t="s">
        <v>79</v>
      </c>
      <c r="D50" s="23">
        <v>3</v>
      </c>
    </row>
    <row r="51" spans="2:4" ht="12.75">
      <c r="B51" s="21" t="s">
        <v>122</v>
      </c>
      <c r="C51" s="20" t="s">
        <v>80</v>
      </c>
      <c r="D51" s="23">
        <v>3</v>
      </c>
    </row>
    <row r="52" spans="2:4" ht="12.75">
      <c r="B52" s="21" t="s">
        <v>123</v>
      </c>
      <c r="C52" s="20" t="s">
        <v>112</v>
      </c>
      <c r="D52" s="23">
        <v>4</v>
      </c>
    </row>
    <row r="53" spans="2:4" s="15" customFormat="1" ht="12.75">
      <c r="B53" s="20" t="s">
        <v>138</v>
      </c>
      <c r="C53" s="22" t="s">
        <v>175</v>
      </c>
      <c r="D53" s="23">
        <v>3</v>
      </c>
    </row>
    <row r="54" spans="2:4" ht="12.75">
      <c r="B54" s="20" t="s">
        <v>139</v>
      </c>
      <c r="C54" s="22" t="s">
        <v>171</v>
      </c>
      <c r="D54" s="23">
        <v>3</v>
      </c>
    </row>
    <row r="55" spans="2:4" ht="12.75">
      <c r="B55" s="73" t="s">
        <v>172</v>
      </c>
      <c r="C55" s="73" t="s">
        <v>172</v>
      </c>
      <c r="D55" s="23">
        <v>1</v>
      </c>
    </row>
    <row r="56" spans="2:4" ht="12.75">
      <c r="B56" s="73" t="s">
        <v>173</v>
      </c>
      <c r="C56" s="73" t="s">
        <v>173</v>
      </c>
      <c r="D56" s="23">
        <v>1</v>
      </c>
    </row>
    <row r="57" ht="12.75">
      <c r="C57" s="18"/>
    </row>
    <row r="59" spans="2:4" ht="38.25">
      <c r="B59" s="24" t="s">
        <v>12</v>
      </c>
      <c r="C59" s="24" t="s">
        <v>45</v>
      </c>
      <c r="D59" s="91" t="s">
        <v>144</v>
      </c>
    </row>
    <row r="60" spans="2:4" ht="12.75">
      <c r="B60" s="20" t="s">
        <v>70</v>
      </c>
      <c r="C60" s="20" t="s">
        <v>13</v>
      </c>
      <c r="D60" s="23">
        <v>2</v>
      </c>
    </row>
    <row r="61" spans="2:4" ht="12.75">
      <c r="B61" s="20" t="s">
        <v>70</v>
      </c>
      <c r="C61" s="20" t="s">
        <v>14</v>
      </c>
      <c r="D61" s="23">
        <v>2</v>
      </c>
    </row>
    <row r="62" spans="2:4" ht="12.75">
      <c r="B62" s="20" t="s">
        <v>70</v>
      </c>
      <c r="C62" s="20" t="s">
        <v>15</v>
      </c>
      <c r="D62" s="23">
        <v>2</v>
      </c>
    </row>
    <row r="63" spans="2:4" ht="12.75">
      <c r="B63" s="20" t="s">
        <v>70</v>
      </c>
      <c r="C63" s="20" t="s">
        <v>16</v>
      </c>
      <c r="D63" s="23">
        <v>1</v>
      </c>
    </row>
    <row r="64" spans="2:4" ht="12.75">
      <c r="B64" s="20" t="s">
        <v>71</v>
      </c>
      <c r="C64" s="20" t="s">
        <v>17</v>
      </c>
      <c r="D64" s="23">
        <v>2</v>
      </c>
    </row>
    <row r="65" spans="2:4" ht="12.75">
      <c r="B65" s="20" t="s">
        <v>71</v>
      </c>
      <c r="C65" s="20" t="s">
        <v>18</v>
      </c>
      <c r="D65" s="23">
        <v>2</v>
      </c>
    </row>
    <row r="66" spans="2:4" ht="12.75">
      <c r="B66" s="20" t="s">
        <v>71</v>
      </c>
      <c r="C66" s="20" t="s">
        <v>19</v>
      </c>
      <c r="D66" s="23">
        <v>2</v>
      </c>
    </row>
    <row r="67" spans="2:4" ht="12.75">
      <c r="B67" s="20" t="s">
        <v>71</v>
      </c>
      <c r="C67" s="20" t="s">
        <v>20</v>
      </c>
      <c r="D67" s="23">
        <v>2</v>
      </c>
    </row>
    <row r="68" spans="2:4" ht="12.75">
      <c r="B68" s="20" t="s">
        <v>73</v>
      </c>
      <c r="C68" s="20" t="s">
        <v>21</v>
      </c>
      <c r="D68" s="23">
        <v>3</v>
      </c>
    </row>
    <row r="69" spans="2:4" ht="12.75">
      <c r="B69" s="20" t="s">
        <v>73</v>
      </c>
      <c r="C69" s="20" t="s">
        <v>22</v>
      </c>
      <c r="D69" s="23">
        <v>2</v>
      </c>
    </row>
    <row r="70" spans="2:4" ht="12.75">
      <c r="B70" s="20" t="s">
        <v>73</v>
      </c>
      <c r="C70" s="20" t="s">
        <v>23</v>
      </c>
      <c r="D70" s="23">
        <v>2</v>
      </c>
    </row>
    <row r="71" spans="2:4" ht="12.75">
      <c r="B71" s="20" t="s">
        <v>74</v>
      </c>
      <c r="C71" s="20" t="s">
        <v>24</v>
      </c>
      <c r="D71" s="23">
        <v>1</v>
      </c>
    </row>
    <row r="72" spans="2:4" ht="12.75">
      <c r="B72" s="20" t="s">
        <v>74</v>
      </c>
      <c r="C72" s="20" t="s">
        <v>25</v>
      </c>
      <c r="D72" s="23">
        <v>1</v>
      </c>
    </row>
    <row r="73" spans="2:4" ht="12.75">
      <c r="B73" s="20" t="s">
        <v>74</v>
      </c>
      <c r="C73" s="20" t="s">
        <v>26</v>
      </c>
      <c r="D73" s="23">
        <v>1</v>
      </c>
    </row>
    <row r="74" spans="2:4" ht="12.75">
      <c r="B74" s="20" t="s">
        <v>74</v>
      </c>
      <c r="C74" s="20" t="s">
        <v>27</v>
      </c>
      <c r="D74" s="23">
        <v>1</v>
      </c>
    </row>
    <row r="75" spans="2:4" s="15" customFormat="1" ht="12.75">
      <c r="B75" s="20" t="s">
        <v>76</v>
      </c>
      <c r="C75" s="20" t="s">
        <v>28</v>
      </c>
      <c r="D75" s="23">
        <v>7</v>
      </c>
    </row>
    <row r="76" spans="2:4" ht="12.75">
      <c r="B76" s="20" t="s">
        <v>76</v>
      </c>
      <c r="C76" s="20" t="s">
        <v>29</v>
      </c>
      <c r="D76" s="23">
        <v>2</v>
      </c>
    </row>
    <row r="77" spans="2:4" ht="12.75">
      <c r="B77" s="20" t="s">
        <v>76</v>
      </c>
      <c r="C77" s="20" t="s">
        <v>30</v>
      </c>
      <c r="D77" s="23">
        <v>2</v>
      </c>
    </row>
    <row r="78" spans="2:4" ht="12.75">
      <c r="B78" s="20" t="s">
        <v>76</v>
      </c>
      <c r="C78" s="20" t="s">
        <v>31</v>
      </c>
      <c r="D78" s="23">
        <v>3</v>
      </c>
    </row>
    <row r="81" spans="2:4" ht="38.25">
      <c r="B81" s="24" t="s">
        <v>39</v>
      </c>
      <c r="C81" s="24" t="s">
        <v>45</v>
      </c>
      <c r="D81" s="91" t="s">
        <v>144</v>
      </c>
    </row>
    <row r="82" spans="2:4" ht="12.75">
      <c r="B82" s="20" t="s">
        <v>72</v>
      </c>
      <c r="C82" s="20" t="s">
        <v>32</v>
      </c>
      <c r="D82" s="23">
        <v>3</v>
      </c>
    </row>
    <row r="83" spans="2:4" ht="12.75">
      <c r="B83" s="20" t="s">
        <v>72</v>
      </c>
      <c r="C83" s="20" t="s">
        <v>33</v>
      </c>
      <c r="D83" s="23">
        <v>3</v>
      </c>
    </row>
    <row r="84" spans="2:4" ht="12.75">
      <c r="B84" s="20" t="s">
        <v>72</v>
      </c>
      <c r="C84" s="20" t="s">
        <v>34</v>
      </c>
      <c r="D84" s="23">
        <v>5</v>
      </c>
    </row>
    <row r="85" spans="2:4" s="15" customFormat="1" ht="12.75">
      <c r="B85" s="20" t="s">
        <v>75</v>
      </c>
      <c r="C85" s="20" t="s">
        <v>35</v>
      </c>
      <c r="D85" s="23">
        <v>1</v>
      </c>
    </row>
    <row r="86" spans="2:4" ht="12.75">
      <c r="B86" s="20" t="s">
        <v>75</v>
      </c>
      <c r="C86" s="20" t="s">
        <v>36</v>
      </c>
      <c r="D86" s="23">
        <v>2</v>
      </c>
    </row>
    <row r="87" spans="2:4" ht="12.75">
      <c r="B87" s="20" t="s">
        <v>75</v>
      </c>
      <c r="C87" s="20" t="s">
        <v>37</v>
      </c>
      <c r="D87" s="23">
        <v>4</v>
      </c>
    </row>
    <row r="88" spans="2:4" ht="12.75">
      <c r="B88" s="20" t="s">
        <v>75</v>
      </c>
      <c r="C88" s="20" t="s">
        <v>38</v>
      </c>
      <c r="D88" s="23">
        <v>3</v>
      </c>
    </row>
    <row r="91" spans="2:4" s="15" customFormat="1" ht="38.25">
      <c r="B91" s="24" t="s">
        <v>42</v>
      </c>
      <c r="C91" s="24" t="s">
        <v>45</v>
      </c>
      <c r="D91" s="91" t="s">
        <v>144</v>
      </c>
    </row>
    <row r="92" spans="2:4" ht="12.75">
      <c r="B92" s="20" t="s">
        <v>78</v>
      </c>
      <c r="C92" s="20" t="s">
        <v>40</v>
      </c>
      <c r="D92" s="23">
        <v>4</v>
      </c>
    </row>
    <row r="93" spans="2:4" ht="12.75">
      <c r="B93" s="20" t="s">
        <v>81</v>
      </c>
      <c r="C93" s="94" t="s">
        <v>106</v>
      </c>
      <c r="D93" s="23">
        <v>5</v>
      </c>
    </row>
    <row r="94" spans="2:4" ht="12.75">
      <c r="B94" s="20" t="s">
        <v>77</v>
      </c>
      <c r="C94" s="20" t="s">
        <v>41</v>
      </c>
      <c r="D94" s="23">
        <v>5</v>
      </c>
    </row>
    <row r="97" spans="2:4" ht="38.25">
      <c r="B97" s="24" t="s">
        <v>141</v>
      </c>
      <c r="C97" s="24" t="s">
        <v>45</v>
      </c>
      <c r="D97" s="91" t="s">
        <v>144</v>
      </c>
    </row>
    <row r="98" spans="2:4" ht="12.75">
      <c r="B98" s="20" t="s">
        <v>124</v>
      </c>
      <c r="C98" s="20" t="s">
        <v>124</v>
      </c>
      <c r="D98" s="23">
        <v>0</v>
      </c>
    </row>
    <row r="100" spans="2:4" ht="38.25">
      <c r="B100" s="24" t="s">
        <v>166</v>
      </c>
      <c r="C100" s="24" t="s">
        <v>45</v>
      </c>
      <c r="D100" s="91" t="s">
        <v>144</v>
      </c>
    </row>
    <row r="101" spans="2:4" ht="12.75">
      <c r="B101" s="20" t="s">
        <v>166</v>
      </c>
      <c r="C101" s="20" t="s">
        <v>166</v>
      </c>
      <c r="D101" s="23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7"/>
  <sheetViews>
    <sheetView showGridLines="0" zoomScalePageLayoutView="0" workbookViewId="0" topLeftCell="A43">
      <selection activeCell="D72" sqref="D72"/>
    </sheetView>
  </sheetViews>
  <sheetFormatPr defaultColWidth="9.140625" defaultRowHeight="12.75"/>
  <cols>
    <col min="1" max="1" width="3.140625" style="2" customWidth="1"/>
    <col min="2" max="2" width="22.28125" style="9" bestFit="1" customWidth="1"/>
    <col min="3" max="3" width="28.8515625" style="5" bestFit="1" customWidth="1"/>
    <col min="4" max="5" width="14.57421875" style="69" customWidth="1"/>
    <col min="6" max="6" width="8.7109375" style="69" customWidth="1"/>
    <col min="7" max="7" width="11.28125" style="71" customWidth="1"/>
    <col min="8" max="8" width="9.140625" style="69" customWidth="1"/>
    <col min="9" max="9" width="9.7109375" style="67" customWidth="1"/>
    <col min="10" max="10" width="53.421875" style="2" customWidth="1"/>
    <col min="11" max="16384" width="9.140625" style="2" customWidth="1"/>
  </cols>
  <sheetData>
    <row r="1" spans="3:5" ht="12.75">
      <c r="C1" s="9"/>
      <c r="D1" s="10"/>
      <c r="E1" s="10"/>
    </row>
    <row r="2" spans="2:10" s="12" customFormat="1" ht="76.5">
      <c r="B2" s="24" t="s">
        <v>3</v>
      </c>
      <c r="C2" s="24" t="s">
        <v>45</v>
      </c>
      <c r="D2" s="25" t="s">
        <v>0</v>
      </c>
      <c r="E2" s="91"/>
      <c r="F2" s="25" t="s">
        <v>157</v>
      </c>
      <c r="G2" s="25" t="s">
        <v>158</v>
      </c>
      <c r="H2" s="25" t="s">
        <v>156</v>
      </c>
      <c r="I2" s="25" t="s">
        <v>159</v>
      </c>
      <c r="J2" s="24" t="s">
        <v>131</v>
      </c>
    </row>
    <row r="3" spans="2:11" ht="12.75">
      <c r="B3" s="73" t="s">
        <v>65</v>
      </c>
      <c r="C3" s="48" t="s">
        <v>97</v>
      </c>
      <c r="D3" s="74">
        <v>24.30165910746906</v>
      </c>
      <c r="E3" s="74"/>
      <c r="F3" s="36">
        <v>3</v>
      </c>
      <c r="G3" s="81">
        <v>3.30165910746906</v>
      </c>
      <c r="H3" s="36">
        <v>0</v>
      </c>
      <c r="I3" s="58">
        <v>3</v>
      </c>
      <c r="J3" s="28"/>
      <c r="K3" s="7"/>
    </row>
    <row r="4" spans="2:11" ht="12.75">
      <c r="B4" s="73" t="s">
        <v>66</v>
      </c>
      <c r="C4" s="48" t="s">
        <v>98</v>
      </c>
      <c r="D4" s="74">
        <v>28.24665355191257</v>
      </c>
      <c r="E4" s="74"/>
      <c r="F4" s="36">
        <v>4</v>
      </c>
      <c r="G4" s="81">
        <v>0.2466535519125692</v>
      </c>
      <c r="H4" s="36">
        <v>0</v>
      </c>
      <c r="I4" s="58">
        <v>4</v>
      </c>
      <c r="J4" s="28"/>
      <c r="K4" s="7"/>
    </row>
    <row r="5" spans="2:11" ht="12.75">
      <c r="B5" s="73" t="s">
        <v>47</v>
      </c>
      <c r="C5" s="48" t="s">
        <v>4</v>
      </c>
      <c r="D5" s="74">
        <v>32.86302902930402</v>
      </c>
      <c r="E5" s="74"/>
      <c r="F5" s="36">
        <v>4</v>
      </c>
      <c r="G5" s="81">
        <v>4.863029029304023</v>
      </c>
      <c r="H5" s="36">
        <v>1</v>
      </c>
      <c r="I5" s="58">
        <v>5</v>
      </c>
      <c r="J5" s="28"/>
      <c r="K5" s="5"/>
    </row>
    <row r="6" spans="2:11" ht="12.75">
      <c r="B6" s="73" t="s">
        <v>48</v>
      </c>
      <c r="C6" s="48" t="s">
        <v>5</v>
      </c>
      <c r="D6" s="74">
        <v>20.277564844672636</v>
      </c>
      <c r="E6" s="74"/>
      <c r="F6" s="36">
        <v>2</v>
      </c>
      <c r="G6" s="81">
        <v>6.277564844672636</v>
      </c>
      <c r="H6" s="36">
        <v>1</v>
      </c>
      <c r="I6" s="58">
        <v>3</v>
      </c>
      <c r="J6" s="28"/>
      <c r="K6" s="5"/>
    </row>
    <row r="7" spans="2:11" ht="12.75">
      <c r="B7" s="73" t="s">
        <v>49</v>
      </c>
      <c r="C7" s="48" t="s">
        <v>6</v>
      </c>
      <c r="D7" s="74">
        <v>52.41542472302289</v>
      </c>
      <c r="E7" s="74"/>
      <c r="F7" s="36">
        <v>7</v>
      </c>
      <c r="G7" s="81">
        <v>3.4154247230228876</v>
      </c>
      <c r="H7" s="36">
        <v>1</v>
      </c>
      <c r="I7" s="58">
        <v>8</v>
      </c>
      <c r="J7" s="28"/>
      <c r="K7" s="5"/>
    </row>
    <row r="8" ht="12.75"/>
    <row r="9" spans="2:5" ht="12.75">
      <c r="B9" s="5" t="s">
        <v>161</v>
      </c>
      <c r="C9" s="76" t="s">
        <v>2</v>
      </c>
      <c r="D9" s="75">
        <f>SUM(D3:D7)</f>
        <v>158.1043312563812</v>
      </c>
      <c r="E9" s="97"/>
    </row>
    <row r="10" spans="3:8" ht="12.75">
      <c r="C10" s="76" t="s">
        <v>162</v>
      </c>
      <c r="D10" s="77">
        <f>ROUND(D9/7,0)</f>
        <v>23</v>
      </c>
      <c r="E10" s="98"/>
      <c r="F10" s="70"/>
      <c r="H10" s="70"/>
    </row>
    <row r="11" spans="3:5" ht="12.75">
      <c r="C11" s="76" t="s">
        <v>157</v>
      </c>
      <c r="D11" s="78">
        <f>SUM(F3:F7)</f>
        <v>20</v>
      </c>
      <c r="E11" s="99"/>
    </row>
    <row r="12" spans="3:5" ht="12.75">
      <c r="C12" s="76" t="s">
        <v>156</v>
      </c>
      <c r="D12" s="79">
        <f>SUM(H3:H8)</f>
        <v>3</v>
      </c>
      <c r="E12" s="100"/>
    </row>
    <row r="13" spans="3:5" ht="12.75">
      <c r="C13" s="76" t="s">
        <v>160</v>
      </c>
      <c r="D13" s="80">
        <f>D10-D11-D12</f>
        <v>0</v>
      </c>
      <c r="E13" s="82"/>
    </row>
    <row r="14" spans="3:5" ht="12.75">
      <c r="C14" s="72"/>
      <c r="D14" s="82"/>
      <c r="E14" s="82"/>
    </row>
    <row r="15" spans="4:5" ht="12.75">
      <c r="D15" s="67"/>
      <c r="E15" s="67"/>
    </row>
    <row r="16" spans="2:10" s="12" customFormat="1" ht="76.5">
      <c r="B16" s="24" t="s">
        <v>3</v>
      </c>
      <c r="C16" s="24" t="s">
        <v>45</v>
      </c>
      <c r="D16" s="25" t="s">
        <v>8</v>
      </c>
      <c r="E16" s="91"/>
      <c r="F16" s="25" t="s">
        <v>157</v>
      </c>
      <c r="G16" s="25" t="s">
        <v>158</v>
      </c>
      <c r="H16" s="25" t="s">
        <v>156</v>
      </c>
      <c r="I16" s="25" t="s">
        <v>159</v>
      </c>
      <c r="J16" s="24" t="s">
        <v>131</v>
      </c>
    </row>
    <row r="17" spans="2:11" ht="12.75">
      <c r="B17" s="73" t="s">
        <v>56</v>
      </c>
      <c r="C17" s="48" t="s">
        <v>101</v>
      </c>
      <c r="D17" s="74">
        <v>36.30660905067155</v>
      </c>
      <c r="E17" s="74"/>
      <c r="F17" s="36">
        <v>5</v>
      </c>
      <c r="G17" s="81">
        <v>1.3066090506715469</v>
      </c>
      <c r="H17" s="36">
        <v>0</v>
      </c>
      <c r="I17" s="58">
        <v>5</v>
      </c>
      <c r="J17" s="28"/>
      <c r="K17" s="12"/>
    </row>
    <row r="18" spans="2:11" ht="12.75">
      <c r="B18" s="73" t="s">
        <v>57</v>
      </c>
      <c r="C18" s="48" t="s">
        <v>102</v>
      </c>
      <c r="D18" s="74">
        <v>36.26950517399267</v>
      </c>
      <c r="E18" s="74"/>
      <c r="F18" s="36">
        <v>5</v>
      </c>
      <c r="G18" s="81">
        <v>1.2695051739926697</v>
      </c>
      <c r="H18" s="36">
        <v>0</v>
      </c>
      <c r="I18" s="58">
        <v>5</v>
      </c>
      <c r="J18" s="28"/>
      <c r="K18" s="12"/>
    </row>
    <row r="19" spans="2:12" ht="12.75">
      <c r="B19" s="73" t="s">
        <v>63</v>
      </c>
      <c r="C19" s="48" t="s">
        <v>95</v>
      </c>
      <c r="D19" s="74">
        <v>18.060923497268245</v>
      </c>
      <c r="E19" s="74"/>
      <c r="F19" s="36">
        <v>2</v>
      </c>
      <c r="G19" s="81">
        <v>4.060923497268245</v>
      </c>
      <c r="H19" s="36">
        <v>1</v>
      </c>
      <c r="I19" s="58">
        <v>3</v>
      </c>
      <c r="J19" s="28"/>
      <c r="K19" s="12"/>
      <c r="L19" s="6"/>
    </row>
    <row r="20" spans="2:10" ht="12.75">
      <c r="B20" s="73" t="s">
        <v>64</v>
      </c>
      <c r="C20" s="48" t="s">
        <v>96</v>
      </c>
      <c r="D20" s="74">
        <v>20.424653278687362</v>
      </c>
      <c r="E20" s="74"/>
      <c r="F20" s="36">
        <v>2</v>
      </c>
      <c r="G20" s="81">
        <v>6.424653278687362</v>
      </c>
      <c r="H20" s="36">
        <v>1</v>
      </c>
      <c r="I20" s="58">
        <v>3</v>
      </c>
      <c r="J20" s="28"/>
    </row>
    <row r="21" spans="2:11" ht="12.75">
      <c r="B21" s="73" t="s">
        <v>43</v>
      </c>
      <c r="C21" s="48" t="s">
        <v>43</v>
      </c>
      <c r="D21" s="74">
        <v>38.88176438979742</v>
      </c>
      <c r="E21" s="74"/>
      <c r="F21" s="36">
        <v>5</v>
      </c>
      <c r="G21" s="81">
        <v>3.881764389797418</v>
      </c>
      <c r="H21" s="36">
        <v>0</v>
      </c>
      <c r="I21" s="58">
        <v>5</v>
      </c>
      <c r="J21" s="28"/>
      <c r="K21" s="12"/>
    </row>
    <row r="22" spans="2:11" ht="12.75">
      <c r="B22" s="73" t="s">
        <v>67</v>
      </c>
      <c r="C22" s="48" t="s">
        <v>99</v>
      </c>
      <c r="D22" s="74">
        <v>7.129207103825136</v>
      </c>
      <c r="E22" s="74"/>
      <c r="F22" s="36">
        <v>1</v>
      </c>
      <c r="G22" s="81">
        <v>0.12920710382513612</v>
      </c>
      <c r="H22" s="36">
        <v>0</v>
      </c>
      <c r="I22" s="58">
        <v>1</v>
      </c>
      <c r="J22" s="28"/>
      <c r="K22" s="12"/>
    </row>
    <row r="23" spans="2:11" ht="12.75">
      <c r="B23" s="73" t="s">
        <v>68</v>
      </c>
      <c r="C23" s="48" t="s">
        <v>100</v>
      </c>
      <c r="D23" s="74">
        <v>3.282407103825136</v>
      </c>
      <c r="E23" s="74"/>
      <c r="F23" s="36">
        <v>0</v>
      </c>
      <c r="G23" s="81">
        <v>3.282407103825136</v>
      </c>
      <c r="H23" s="36">
        <v>0</v>
      </c>
      <c r="I23" s="58">
        <v>0</v>
      </c>
      <c r="J23" s="28"/>
      <c r="K23" s="12"/>
    </row>
    <row r="24" spans="2:11" ht="12.75">
      <c r="B24" s="73" t="s">
        <v>52</v>
      </c>
      <c r="C24" s="48" t="s">
        <v>7</v>
      </c>
      <c r="D24" s="74">
        <v>29.58565066808191</v>
      </c>
      <c r="E24" s="74"/>
      <c r="F24" s="36">
        <v>4</v>
      </c>
      <c r="G24" s="81">
        <v>1.585650668081911</v>
      </c>
      <c r="H24" s="36">
        <v>0</v>
      </c>
      <c r="I24" s="58">
        <v>4</v>
      </c>
      <c r="J24" s="28"/>
      <c r="K24" s="12"/>
    </row>
    <row r="25" spans="2:11" ht="12.75">
      <c r="B25" s="28" t="s">
        <v>82</v>
      </c>
      <c r="C25" s="48" t="s">
        <v>83</v>
      </c>
      <c r="D25" s="74">
        <v>4.023315003052508</v>
      </c>
      <c r="E25" s="74"/>
      <c r="F25" s="36">
        <v>0</v>
      </c>
      <c r="G25" s="81">
        <v>4.023315003052508</v>
      </c>
      <c r="H25" s="36">
        <v>1</v>
      </c>
      <c r="I25" s="58">
        <v>1</v>
      </c>
      <c r="J25" s="28"/>
      <c r="K25" s="12"/>
    </row>
    <row r="26" spans="2:11" ht="12.75">
      <c r="B26" s="28" t="s">
        <v>82</v>
      </c>
      <c r="C26" s="48" t="s">
        <v>84</v>
      </c>
      <c r="D26" s="74">
        <v>4.916614621489628</v>
      </c>
      <c r="E26" s="74"/>
      <c r="F26" s="36">
        <v>0</v>
      </c>
      <c r="G26" s="81">
        <v>4.916614621489628</v>
      </c>
      <c r="H26" s="36">
        <v>1</v>
      </c>
      <c r="I26" s="58">
        <v>1</v>
      </c>
      <c r="J26" s="28"/>
      <c r="K26" s="12"/>
    </row>
    <row r="27" spans="2:11" ht="12.75">
      <c r="B27" s="28" t="s">
        <v>86</v>
      </c>
      <c r="C27" s="48" t="s">
        <v>85</v>
      </c>
      <c r="D27" s="74">
        <v>9.097221672771669</v>
      </c>
      <c r="E27" s="74"/>
      <c r="F27" s="36">
        <v>1</v>
      </c>
      <c r="G27" s="81">
        <v>2.097221672771669</v>
      </c>
      <c r="H27" s="36">
        <v>0</v>
      </c>
      <c r="I27" s="58">
        <v>1</v>
      </c>
      <c r="J27" s="28"/>
      <c r="K27" s="12"/>
    </row>
    <row r="28" spans="2:11" ht="12.75">
      <c r="B28" s="28" t="s">
        <v>86</v>
      </c>
      <c r="C28" s="48" t="s">
        <v>113</v>
      </c>
      <c r="D28" s="74">
        <v>14.633644355149176</v>
      </c>
      <c r="E28" s="74"/>
      <c r="F28" s="36">
        <v>2</v>
      </c>
      <c r="G28" s="81">
        <v>0.6336443551491762</v>
      </c>
      <c r="H28" s="36">
        <v>0</v>
      </c>
      <c r="I28" s="58">
        <v>2</v>
      </c>
      <c r="J28" s="28"/>
      <c r="K28" s="12"/>
    </row>
    <row r="29" spans="2:11" ht="12.75">
      <c r="B29" s="28" t="s">
        <v>167</v>
      </c>
      <c r="C29" s="48" t="s">
        <v>167</v>
      </c>
      <c r="D29" s="85">
        <v>5.082454701338182</v>
      </c>
      <c r="E29" s="74"/>
      <c r="F29" s="36">
        <v>0</v>
      </c>
      <c r="G29" s="81">
        <v>5.082454701338182</v>
      </c>
      <c r="H29" s="36">
        <v>1</v>
      </c>
      <c r="I29" s="58">
        <v>1</v>
      </c>
      <c r="J29" s="28"/>
      <c r="K29" s="12"/>
    </row>
    <row r="30" spans="2:11" ht="12.75">
      <c r="B30" s="28" t="s">
        <v>168</v>
      </c>
      <c r="C30" s="48" t="s">
        <v>168</v>
      </c>
      <c r="D30" s="85">
        <v>5.082454701338182</v>
      </c>
      <c r="E30" s="74"/>
      <c r="F30" s="36">
        <v>0</v>
      </c>
      <c r="G30" s="81">
        <v>5.082454701338182</v>
      </c>
      <c r="H30" s="36">
        <v>1</v>
      </c>
      <c r="I30" s="58">
        <v>1</v>
      </c>
      <c r="J30" s="28"/>
      <c r="K30" s="12"/>
    </row>
    <row r="31" spans="2:11" ht="12.75">
      <c r="B31" s="73" t="s">
        <v>169</v>
      </c>
      <c r="C31" s="84" t="s">
        <v>164</v>
      </c>
      <c r="D31" s="85">
        <v>5.082454701338182</v>
      </c>
      <c r="E31" s="85"/>
      <c r="F31" s="36">
        <v>0</v>
      </c>
      <c r="G31" s="81">
        <v>5.082454701338182</v>
      </c>
      <c r="H31" s="36">
        <v>1</v>
      </c>
      <c r="I31" s="58">
        <v>1</v>
      </c>
      <c r="J31" s="28"/>
      <c r="K31" s="12"/>
    </row>
    <row r="32" spans="2:11" ht="12.75">
      <c r="B32" s="73" t="s">
        <v>170</v>
      </c>
      <c r="C32" s="84" t="s">
        <v>165</v>
      </c>
      <c r="D32" s="85">
        <v>5.082454701338182</v>
      </c>
      <c r="E32" s="85"/>
      <c r="F32" s="36">
        <v>0</v>
      </c>
      <c r="G32" s="81">
        <v>5.082454701338182</v>
      </c>
      <c r="H32" s="36">
        <v>1</v>
      </c>
      <c r="I32" s="58">
        <v>1</v>
      </c>
      <c r="J32" s="28"/>
      <c r="K32" s="12"/>
    </row>
    <row r="33" spans="2:11" ht="12.75">
      <c r="B33" s="6"/>
      <c r="C33" s="9"/>
      <c r="D33" s="68"/>
      <c r="E33" s="68"/>
      <c r="K33" s="12"/>
    </row>
    <row r="34" spans="2:5" ht="12.75">
      <c r="B34" s="5" t="s">
        <v>161</v>
      </c>
      <c r="C34" s="76" t="s">
        <v>2</v>
      </c>
      <c r="D34" s="75">
        <f>SUM(D17:D32)</f>
        <v>242.94133472396516</v>
      </c>
      <c r="E34" s="97"/>
    </row>
    <row r="35" spans="3:8" ht="12.75">
      <c r="C35" s="76" t="s">
        <v>162</v>
      </c>
      <c r="D35" s="77">
        <f>ROUND(D34/7,0)</f>
        <v>35</v>
      </c>
      <c r="E35" s="98"/>
      <c r="F35" s="70"/>
      <c r="H35" s="70"/>
    </row>
    <row r="36" spans="3:5" ht="12.75">
      <c r="C36" s="76" t="s">
        <v>157</v>
      </c>
      <c r="D36" s="78">
        <f>SUM(F17:F32)</f>
        <v>27</v>
      </c>
      <c r="E36" s="99"/>
    </row>
    <row r="37" spans="3:5" ht="12.75">
      <c r="C37" s="76" t="s">
        <v>156</v>
      </c>
      <c r="D37" s="79">
        <f>SUM(H17:H32)</f>
        <v>8</v>
      </c>
      <c r="E37" s="100"/>
    </row>
    <row r="38" spans="3:6" ht="12.75">
      <c r="C38" s="76" t="s">
        <v>160</v>
      </c>
      <c r="D38" s="80">
        <f>D35-D36-D37</f>
        <v>0</v>
      </c>
      <c r="E38" s="82"/>
      <c r="F38" s="83"/>
    </row>
    <row r="39" ht="12.75">
      <c r="K39" s="12"/>
    </row>
    <row r="40" spans="4:5" ht="12.75">
      <c r="D40" s="67"/>
      <c r="E40" s="67"/>
    </row>
    <row r="41" spans="2:15" s="12" customFormat="1" ht="76.5">
      <c r="B41" s="24" t="s">
        <v>3</v>
      </c>
      <c r="C41" s="24" t="s">
        <v>45</v>
      </c>
      <c r="D41" s="25" t="s">
        <v>1</v>
      </c>
      <c r="E41" s="91"/>
      <c r="F41" s="25" t="s">
        <v>157</v>
      </c>
      <c r="G41" s="25" t="s">
        <v>158</v>
      </c>
      <c r="H41" s="25" t="s">
        <v>156</v>
      </c>
      <c r="I41" s="25" t="s">
        <v>159</v>
      </c>
      <c r="J41" s="24" t="s">
        <v>131</v>
      </c>
      <c r="L41" s="2"/>
      <c r="M41" s="2"/>
      <c r="N41" s="2"/>
      <c r="O41" s="2"/>
    </row>
    <row r="42" spans="2:10" ht="12.75">
      <c r="B42" s="73" t="s">
        <v>46</v>
      </c>
      <c r="C42" s="73" t="s">
        <v>9</v>
      </c>
      <c r="D42" s="74">
        <v>52.10344471916972</v>
      </c>
      <c r="E42" s="74"/>
      <c r="F42" s="36">
        <v>6</v>
      </c>
      <c r="G42" s="81">
        <v>3.1034447191697225</v>
      </c>
      <c r="H42" s="36">
        <v>1</v>
      </c>
      <c r="I42" s="58">
        <v>7</v>
      </c>
      <c r="J42" s="86"/>
    </row>
    <row r="43" spans="2:11" ht="12.75">
      <c r="B43" s="73" t="s">
        <v>58</v>
      </c>
      <c r="C43" s="48" t="s">
        <v>103</v>
      </c>
      <c r="D43" s="74">
        <v>43.88320999874309</v>
      </c>
      <c r="E43" s="74"/>
      <c r="F43" s="36">
        <v>6</v>
      </c>
      <c r="G43" s="81">
        <v>1.8832099987430908</v>
      </c>
      <c r="H43" s="36">
        <v>0</v>
      </c>
      <c r="I43" s="58">
        <v>6</v>
      </c>
      <c r="J43" s="28"/>
      <c r="K43" s="12"/>
    </row>
    <row r="44" spans="2:10" ht="12.75">
      <c r="B44" s="73" t="s">
        <v>62</v>
      </c>
      <c r="C44" s="48" t="s">
        <v>94</v>
      </c>
      <c r="D44" s="74">
        <v>30.83780491803152</v>
      </c>
      <c r="E44" s="74"/>
      <c r="F44" s="36">
        <v>3</v>
      </c>
      <c r="G44" s="81">
        <v>2.8378049180315195</v>
      </c>
      <c r="H44" s="36">
        <v>1</v>
      </c>
      <c r="I44" s="58">
        <v>4</v>
      </c>
      <c r="J44" s="86"/>
    </row>
    <row r="45" spans="2:11" ht="12.75">
      <c r="B45" s="73" t="s">
        <v>91</v>
      </c>
      <c r="C45" s="48" t="s">
        <v>91</v>
      </c>
      <c r="D45" s="74">
        <v>9.442060837886906</v>
      </c>
      <c r="E45" s="74"/>
      <c r="F45" s="36">
        <v>1</v>
      </c>
      <c r="G45" s="81">
        <v>2.442060837886906</v>
      </c>
      <c r="H45" s="36">
        <v>0</v>
      </c>
      <c r="I45" s="58">
        <v>1</v>
      </c>
      <c r="J45" s="48" t="s">
        <v>163</v>
      </c>
      <c r="K45" s="12"/>
    </row>
    <row r="46" spans="2:10" ht="12.75">
      <c r="B46" s="73" t="s">
        <v>92</v>
      </c>
      <c r="C46" s="48" t="s">
        <v>92</v>
      </c>
      <c r="D46" s="74">
        <v>20.573802364283214</v>
      </c>
      <c r="E46" s="74"/>
      <c r="F46" s="36">
        <v>2</v>
      </c>
      <c r="G46" s="81">
        <v>6.573802364283214</v>
      </c>
      <c r="H46" s="36">
        <v>1</v>
      </c>
      <c r="I46" s="58">
        <v>3</v>
      </c>
      <c r="J46" s="28" t="s">
        <v>163</v>
      </c>
    </row>
    <row r="47" spans="2:11" ht="12.75">
      <c r="B47" s="73" t="s">
        <v>93</v>
      </c>
      <c r="C47" s="48" t="s">
        <v>93</v>
      </c>
      <c r="D47" s="74">
        <v>6.365600000000001</v>
      </c>
      <c r="E47" s="74"/>
      <c r="F47" s="36">
        <v>0</v>
      </c>
      <c r="G47" s="81">
        <v>6.365600000000001</v>
      </c>
      <c r="H47" s="36">
        <v>1</v>
      </c>
      <c r="I47" s="58">
        <v>1</v>
      </c>
      <c r="J47" s="28"/>
      <c r="K47" s="12"/>
    </row>
    <row r="48" spans="2:10" ht="12.75">
      <c r="B48" s="73" t="s">
        <v>60</v>
      </c>
      <c r="C48" s="48" t="s">
        <v>88</v>
      </c>
      <c r="D48" s="74">
        <v>30.723132111413666</v>
      </c>
      <c r="E48" s="74"/>
      <c r="F48" s="36">
        <v>4</v>
      </c>
      <c r="G48" s="81">
        <v>2.7231321114136655</v>
      </c>
      <c r="H48" s="36">
        <v>0</v>
      </c>
      <c r="I48" s="58">
        <v>4</v>
      </c>
      <c r="J48" s="28"/>
    </row>
    <row r="49" spans="2:11" ht="12.75">
      <c r="B49" s="73" t="s">
        <v>126</v>
      </c>
      <c r="C49" s="48" t="s">
        <v>89</v>
      </c>
      <c r="D49" s="74">
        <v>28.455</v>
      </c>
      <c r="E49" s="74"/>
      <c r="F49" s="36">
        <v>4</v>
      </c>
      <c r="G49" s="81">
        <v>0.4549999999999983</v>
      </c>
      <c r="H49" s="36">
        <v>0</v>
      </c>
      <c r="I49" s="58">
        <v>4</v>
      </c>
      <c r="J49" s="28"/>
      <c r="K49" s="12"/>
    </row>
    <row r="50" spans="2:10" ht="12.75">
      <c r="B50" s="86" t="s">
        <v>61</v>
      </c>
      <c r="C50" s="48" t="s">
        <v>90</v>
      </c>
      <c r="D50" s="74">
        <v>27.947393715847188</v>
      </c>
      <c r="E50" s="74"/>
      <c r="F50" s="36">
        <v>3</v>
      </c>
      <c r="G50" s="81">
        <v>6.947393715847188</v>
      </c>
      <c r="H50" s="36">
        <v>1</v>
      </c>
      <c r="I50" s="58">
        <v>4</v>
      </c>
      <c r="J50" s="28"/>
    </row>
    <row r="51" spans="2:11" ht="12.75">
      <c r="B51" s="73" t="s">
        <v>44</v>
      </c>
      <c r="C51" s="48" t="s">
        <v>44</v>
      </c>
      <c r="D51" s="74">
        <v>12.976100759037525</v>
      </c>
      <c r="E51" s="74"/>
      <c r="F51" s="36">
        <v>1</v>
      </c>
      <c r="G51" s="81">
        <v>5.976100759037525</v>
      </c>
      <c r="H51" s="36">
        <v>1</v>
      </c>
      <c r="I51" s="58">
        <v>2</v>
      </c>
      <c r="J51" s="28"/>
      <c r="K51" s="12"/>
    </row>
    <row r="52" spans="2:10" ht="12.75">
      <c r="B52" s="73" t="s">
        <v>59</v>
      </c>
      <c r="C52" s="48" t="s">
        <v>104</v>
      </c>
      <c r="D52" s="74">
        <v>25.704045161749935</v>
      </c>
      <c r="E52" s="74"/>
      <c r="F52" s="36">
        <v>3</v>
      </c>
      <c r="G52" s="81">
        <v>4.704045161749935</v>
      </c>
      <c r="H52" s="36">
        <v>1</v>
      </c>
      <c r="I52" s="58">
        <v>4</v>
      </c>
      <c r="J52" s="28"/>
    </row>
    <row r="53" spans="2:11" ht="12.75">
      <c r="B53" s="73" t="s">
        <v>50</v>
      </c>
      <c r="C53" s="48" t="s">
        <v>120</v>
      </c>
      <c r="D53" s="74">
        <v>16.10764668932741</v>
      </c>
      <c r="E53" s="74"/>
      <c r="F53" s="36">
        <v>2</v>
      </c>
      <c r="G53" s="81">
        <v>2.10764668932741</v>
      </c>
      <c r="H53" s="36">
        <v>0</v>
      </c>
      <c r="I53" s="58">
        <v>2</v>
      </c>
      <c r="J53" s="28"/>
      <c r="K53" s="12"/>
    </row>
    <row r="54" spans="2:10" ht="12.75">
      <c r="B54" s="73" t="s">
        <v>137</v>
      </c>
      <c r="C54" s="48" t="s">
        <v>105</v>
      </c>
      <c r="D54" s="74">
        <v>16.45538124830405</v>
      </c>
      <c r="E54" s="74"/>
      <c r="F54" s="36">
        <v>2</v>
      </c>
      <c r="G54" s="81">
        <v>2.4553812483040502</v>
      </c>
      <c r="H54" s="36">
        <v>0</v>
      </c>
      <c r="I54" s="58">
        <v>2</v>
      </c>
      <c r="J54" s="28"/>
    </row>
    <row r="55" spans="2:11" ht="12.75">
      <c r="B55" s="73" t="s">
        <v>69</v>
      </c>
      <c r="C55" s="48" t="s">
        <v>107</v>
      </c>
      <c r="D55" s="74">
        <v>30.661203772918398</v>
      </c>
      <c r="E55" s="74"/>
      <c r="F55" s="36">
        <v>4</v>
      </c>
      <c r="G55" s="81">
        <v>2.661203772918398</v>
      </c>
      <c r="H55" s="36">
        <v>0</v>
      </c>
      <c r="I55" s="58">
        <v>4</v>
      </c>
      <c r="J55" s="48"/>
      <c r="K55" s="12"/>
    </row>
    <row r="56" spans="2:10" ht="12.75">
      <c r="B56" s="73" t="s">
        <v>51</v>
      </c>
      <c r="C56" s="48" t="s">
        <v>108</v>
      </c>
      <c r="D56" s="74">
        <v>40.90461762246952</v>
      </c>
      <c r="E56" s="74"/>
      <c r="F56" s="36">
        <v>5</v>
      </c>
      <c r="G56" s="81">
        <v>5.904617622469523</v>
      </c>
      <c r="H56" s="36">
        <v>1</v>
      </c>
      <c r="I56" s="58">
        <v>6</v>
      </c>
      <c r="J56" s="48"/>
    </row>
    <row r="57" spans="2:11" ht="12.75">
      <c r="B57" s="73" t="s">
        <v>53</v>
      </c>
      <c r="C57" s="48" t="s">
        <v>10</v>
      </c>
      <c r="D57" s="74">
        <v>0</v>
      </c>
      <c r="E57" s="74"/>
      <c r="F57" s="36">
        <v>0</v>
      </c>
      <c r="G57" s="81">
        <v>0</v>
      </c>
      <c r="H57" s="36">
        <v>0</v>
      </c>
      <c r="I57" s="58">
        <v>0</v>
      </c>
      <c r="J57" s="48" t="s">
        <v>140</v>
      </c>
      <c r="K57" s="12"/>
    </row>
    <row r="58" spans="2:10" ht="12.75">
      <c r="B58" s="28" t="s">
        <v>54</v>
      </c>
      <c r="C58" s="48" t="s">
        <v>11</v>
      </c>
      <c r="D58" s="74">
        <v>0</v>
      </c>
      <c r="E58" s="74"/>
      <c r="F58" s="36">
        <v>0</v>
      </c>
      <c r="G58" s="81">
        <v>0</v>
      </c>
      <c r="H58" s="36">
        <v>0</v>
      </c>
      <c r="I58" s="58">
        <v>0</v>
      </c>
      <c r="J58" s="28" t="s">
        <v>140</v>
      </c>
    </row>
    <row r="59" spans="2:11" ht="12.75">
      <c r="B59" s="28" t="s">
        <v>55</v>
      </c>
      <c r="C59" s="48" t="s">
        <v>111</v>
      </c>
      <c r="D59" s="74">
        <v>31.707880432753715</v>
      </c>
      <c r="E59" s="74"/>
      <c r="F59" s="36">
        <v>4</v>
      </c>
      <c r="G59" s="81">
        <v>3.707880432753715</v>
      </c>
      <c r="H59" s="36">
        <v>1</v>
      </c>
      <c r="I59" s="58">
        <v>5</v>
      </c>
      <c r="J59" s="28" t="s">
        <v>163</v>
      </c>
      <c r="K59" s="12"/>
    </row>
    <row r="60" spans="2:10" ht="12.75">
      <c r="B60" s="28" t="s">
        <v>122</v>
      </c>
      <c r="C60" s="48" t="s">
        <v>79</v>
      </c>
      <c r="D60" s="74">
        <v>17.277599560863415</v>
      </c>
      <c r="E60" s="74"/>
      <c r="F60" s="36">
        <v>2</v>
      </c>
      <c r="G60" s="81">
        <v>3.2775995608634148</v>
      </c>
      <c r="H60" s="36">
        <v>1</v>
      </c>
      <c r="I60" s="58">
        <v>3</v>
      </c>
      <c r="J60" s="28"/>
    </row>
    <row r="61" spans="2:11" ht="12.75">
      <c r="B61" s="73" t="s">
        <v>122</v>
      </c>
      <c r="C61" s="84" t="s">
        <v>80</v>
      </c>
      <c r="D61" s="85">
        <v>18.947338128307287</v>
      </c>
      <c r="E61" s="85"/>
      <c r="F61" s="36">
        <v>2</v>
      </c>
      <c r="G61" s="81">
        <v>4.947338128307287</v>
      </c>
      <c r="H61" s="36">
        <v>1</v>
      </c>
      <c r="I61" s="58">
        <v>3</v>
      </c>
      <c r="J61" s="28"/>
      <c r="K61" s="12"/>
    </row>
    <row r="62" spans="2:10" ht="12.75">
      <c r="B62" s="73" t="s">
        <v>123</v>
      </c>
      <c r="C62" s="84" t="s">
        <v>112</v>
      </c>
      <c r="D62" s="85">
        <v>27.34442985375546</v>
      </c>
      <c r="E62" s="85"/>
      <c r="F62" s="36">
        <v>3</v>
      </c>
      <c r="G62" s="81">
        <v>6.344429853755461</v>
      </c>
      <c r="H62" s="36">
        <v>1</v>
      </c>
      <c r="I62" s="58">
        <v>4</v>
      </c>
      <c r="J62" s="28"/>
    </row>
    <row r="63" spans="2:11" ht="12.75">
      <c r="B63" s="73" t="s">
        <v>138</v>
      </c>
      <c r="C63" s="84" t="s">
        <v>175</v>
      </c>
      <c r="D63" s="85">
        <v>18.262893122851874</v>
      </c>
      <c r="E63" s="85"/>
      <c r="F63" s="36">
        <v>2</v>
      </c>
      <c r="G63" s="81">
        <v>4.2628931228518745</v>
      </c>
      <c r="H63" s="36">
        <v>1</v>
      </c>
      <c r="I63" s="58">
        <v>3</v>
      </c>
      <c r="J63" s="28"/>
      <c r="K63" s="12"/>
    </row>
    <row r="64" spans="2:10" ht="12.75">
      <c r="B64" s="73" t="s">
        <v>139</v>
      </c>
      <c r="C64" s="84" t="s">
        <v>171</v>
      </c>
      <c r="D64" s="85">
        <v>18.262893122851874</v>
      </c>
      <c r="E64" s="85"/>
      <c r="F64" s="36">
        <v>2</v>
      </c>
      <c r="G64" s="81">
        <v>4.2628931228518745</v>
      </c>
      <c r="H64" s="36">
        <v>1</v>
      </c>
      <c r="I64" s="58">
        <v>3</v>
      </c>
      <c r="J64" s="28"/>
    </row>
    <row r="65" spans="2:11" ht="12.75">
      <c r="B65" s="73" t="s">
        <v>172</v>
      </c>
      <c r="C65" s="84" t="s">
        <v>172</v>
      </c>
      <c r="D65" s="85">
        <v>7.23884763508382</v>
      </c>
      <c r="E65" s="85"/>
      <c r="F65" s="36">
        <v>1</v>
      </c>
      <c r="G65" s="81">
        <v>0.23884763508382</v>
      </c>
      <c r="H65" s="36">
        <v>0</v>
      </c>
      <c r="I65" s="58">
        <v>1</v>
      </c>
      <c r="J65" s="28"/>
      <c r="K65" s="12"/>
    </row>
    <row r="66" spans="2:10" ht="12.75">
      <c r="B66" s="73" t="s">
        <v>173</v>
      </c>
      <c r="C66" s="84" t="s">
        <v>173</v>
      </c>
      <c r="D66" s="85">
        <v>7.23884763508382</v>
      </c>
      <c r="E66" s="85"/>
      <c r="F66" s="36">
        <v>1</v>
      </c>
      <c r="G66" s="81">
        <v>0.23884763508382</v>
      </c>
      <c r="H66" s="36">
        <v>0</v>
      </c>
      <c r="I66" s="58">
        <v>1</v>
      </c>
      <c r="J66" s="28"/>
    </row>
    <row r="67" spans="8:11" ht="12.75">
      <c r="H67" s="70"/>
      <c r="K67" s="12"/>
    </row>
    <row r="68" spans="2:5" ht="12.75">
      <c r="B68" s="5" t="s">
        <v>161</v>
      </c>
      <c r="C68" s="76" t="s">
        <v>2</v>
      </c>
      <c r="D68" s="81">
        <f>SUM(D42:D66)</f>
        <v>539.4211734107334</v>
      </c>
      <c r="E68" s="101"/>
    </row>
    <row r="69" spans="3:8" ht="12.75">
      <c r="C69" s="76" t="s">
        <v>162</v>
      </c>
      <c r="D69" s="78">
        <f>ROUND(D68/7,0)</f>
        <v>77</v>
      </c>
      <c r="E69" s="99"/>
      <c r="F69" s="70"/>
      <c r="H69" s="70"/>
    </row>
    <row r="70" spans="3:5" ht="12.75">
      <c r="C70" s="76" t="s">
        <v>157</v>
      </c>
      <c r="D70" s="78">
        <f>SUM(F42:F66)</f>
        <v>63</v>
      </c>
      <c r="E70" s="99"/>
    </row>
    <row r="71" spans="3:5" ht="12.75">
      <c r="C71" s="76" t="s">
        <v>156</v>
      </c>
      <c r="D71" s="80">
        <f>SUM(H42:H66)</f>
        <v>14</v>
      </c>
      <c r="E71" s="82"/>
    </row>
    <row r="72" spans="3:5" ht="12.75">
      <c r="C72" s="76" t="s">
        <v>160</v>
      </c>
      <c r="D72" s="80">
        <f>D69-D70-D71</f>
        <v>0</v>
      </c>
      <c r="E72" s="82"/>
    </row>
    <row r="74" spans="4:5" ht="12.75">
      <c r="D74" s="67"/>
      <c r="E74" s="67"/>
    </row>
    <row r="75" spans="2:10" s="12" customFormat="1" ht="51">
      <c r="B75" s="24" t="s">
        <v>3</v>
      </c>
      <c r="C75" s="24" t="s">
        <v>45</v>
      </c>
      <c r="D75" s="25" t="s">
        <v>12</v>
      </c>
      <c r="E75" s="91"/>
      <c r="F75" s="25" t="s">
        <v>157</v>
      </c>
      <c r="G75" s="25" t="s">
        <v>158</v>
      </c>
      <c r="H75" s="25" t="s">
        <v>156</v>
      </c>
      <c r="I75" s="25" t="s">
        <v>159</v>
      </c>
      <c r="J75" s="24" t="s">
        <v>131</v>
      </c>
    </row>
    <row r="76" spans="2:11" ht="12.75">
      <c r="B76" s="48" t="s">
        <v>70</v>
      </c>
      <c r="C76" s="48" t="s">
        <v>13</v>
      </c>
      <c r="D76" s="74">
        <v>10.342980141771804</v>
      </c>
      <c r="E76" s="74"/>
      <c r="F76" s="36">
        <v>1</v>
      </c>
      <c r="G76" s="81">
        <v>3.342980141771804</v>
      </c>
      <c r="H76" s="36">
        <v>1</v>
      </c>
      <c r="I76" s="58">
        <v>2</v>
      </c>
      <c r="J76" s="28"/>
      <c r="K76" s="5"/>
    </row>
    <row r="77" spans="2:11" ht="12.75">
      <c r="B77" s="48" t="s">
        <v>70</v>
      </c>
      <c r="C77" s="48" t="s">
        <v>14</v>
      </c>
      <c r="D77" s="74">
        <v>10.12437344152761</v>
      </c>
      <c r="E77" s="74"/>
      <c r="F77" s="36">
        <v>1</v>
      </c>
      <c r="G77" s="81">
        <v>3.1243734415276094</v>
      </c>
      <c r="H77" s="36">
        <v>1</v>
      </c>
      <c r="I77" s="58">
        <v>2</v>
      </c>
      <c r="J77" s="28"/>
      <c r="K77" s="5"/>
    </row>
    <row r="78" spans="2:11" ht="12.75">
      <c r="B78" s="48" t="s">
        <v>70</v>
      </c>
      <c r="C78" s="48" t="s">
        <v>15</v>
      </c>
      <c r="D78" s="74">
        <v>11.711885010514179</v>
      </c>
      <c r="E78" s="74"/>
      <c r="F78" s="36">
        <v>1</v>
      </c>
      <c r="G78" s="81">
        <v>4.7118850105141785</v>
      </c>
      <c r="H78" s="36">
        <v>1</v>
      </c>
      <c r="I78" s="58">
        <v>2</v>
      </c>
      <c r="J78" s="28"/>
      <c r="K78" s="5"/>
    </row>
    <row r="79" spans="2:11" ht="12.75">
      <c r="B79" s="48" t="s">
        <v>70</v>
      </c>
      <c r="C79" s="48" t="s">
        <v>16</v>
      </c>
      <c r="D79" s="74">
        <v>10.01207911918329</v>
      </c>
      <c r="E79" s="74"/>
      <c r="F79" s="36">
        <v>1</v>
      </c>
      <c r="G79" s="81">
        <v>3.0120791191832907</v>
      </c>
      <c r="H79" s="36">
        <v>0</v>
      </c>
      <c r="I79" s="58">
        <v>1</v>
      </c>
      <c r="J79" s="28"/>
      <c r="K79" s="5"/>
    </row>
    <row r="80" spans="2:11" ht="12.75">
      <c r="B80" s="48" t="s">
        <v>71</v>
      </c>
      <c r="C80" s="48" t="s">
        <v>17</v>
      </c>
      <c r="D80" s="74">
        <v>14.272182858499535</v>
      </c>
      <c r="E80" s="74"/>
      <c r="F80" s="36">
        <v>2</v>
      </c>
      <c r="G80" s="81">
        <v>0.2721828584995354</v>
      </c>
      <c r="H80" s="36">
        <v>0</v>
      </c>
      <c r="I80" s="58">
        <v>2</v>
      </c>
      <c r="J80" s="28"/>
      <c r="K80" s="7"/>
    </row>
    <row r="81" spans="2:11" ht="12.75">
      <c r="B81" s="48" t="s">
        <v>71</v>
      </c>
      <c r="C81" s="48" t="s">
        <v>18</v>
      </c>
      <c r="D81" s="74">
        <v>13.689884186338348</v>
      </c>
      <c r="E81" s="74"/>
      <c r="F81" s="36">
        <v>1</v>
      </c>
      <c r="G81" s="81">
        <v>6.6898841863383485</v>
      </c>
      <c r="H81" s="36">
        <v>1</v>
      </c>
      <c r="I81" s="58">
        <v>2</v>
      </c>
      <c r="J81" s="28"/>
      <c r="K81" s="7"/>
    </row>
    <row r="82" spans="2:11" ht="12.75">
      <c r="B82" s="48" t="s">
        <v>71</v>
      </c>
      <c r="C82" s="48" t="s">
        <v>19</v>
      </c>
      <c r="D82" s="74">
        <v>13.016606255935422</v>
      </c>
      <c r="E82" s="74"/>
      <c r="F82" s="36">
        <v>1</v>
      </c>
      <c r="G82" s="81">
        <v>6.016606255935422</v>
      </c>
      <c r="H82" s="36">
        <v>1</v>
      </c>
      <c r="I82" s="58">
        <v>2</v>
      </c>
      <c r="J82" s="28"/>
      <c r="K82" s="5"/>
    </row>
    <row r="83" spans="2:11" ht="12.75">
      <c r="B83" s="48" t="s">
        <v>71</v>
      </c>
      <c r="C83" s="48" t="s">
        <v>20</v>
      </c>
      <c r="D83" s="74">
        <v>15.054271121625286</v>
      </c>
      <c r="E83" s="74"/>
      <c r="F83" s="36">
        <v>2</v>
      </c>
      <c r="G83" s="81">
        <v>1.0542711216252858</v>
      </c>
      <c r="H83" s="36">
        <v>0</v>
      </c>
      <c r="I83" s="58">
        <v>2</v>
      </c>
      <c r="J83" s="28"/>
      <c r="K83" s="5"/>
    </row>
    <row r="84" spans="2:11" ht="12.75">
      <c r="B84" s="48" t="s">
        <v>73</v>
      </c>
      <c r="C84" s="48" t="s">
        <v>21</v>
      </c>
      <c r="D84" s="74">
        <v>18.724381774860944</v>
      </c>
      <c r="E84" s="74"/>
      <c r="F84" s="36">
        <v>2</v>
      </c>
      <c r="G84" s="81">
        <v>4.7243817748609445</v>
      </c>
      <c r="H84" s="36">
        <v>1</v>
      </c>
      <c r="I84" s="58">
        <v>3</v>
      </c>
      <c r="J84" s="28"/>
      <c r="K84" s="5"/>
    </row>
    <row r="85" spans="2:11" ht="12.75">
      <c r="B85" s="48" t="s">
        <v>73</v>
      </c>
      <c r="C85" s="48" t="s">
        <v>22</v>
      </c>
      <c r="D85" s="74">
        <v>16.27935863688781</v>
      </c>
      <c r="E85" s="74"/>
      <c r="F85" s="36">
        <v>2</v>
      </c>
      <c r="G85" s="81">
        <v>2.2793586368878103</v>
      </c>
      <c r="H85" s="36">
        <v>0</v>
      </c>
      <c r="I85" s="58">
        <v>2</v>
      </c>
      <c r="J85" s="28"/>
      <c r="K85" s="5"/>
    </row>
    <row r="86" spans="2:11" ht="12.75">
      <c r="B86" s="48" t="s">
        <v>73</v>
      </c>
      <c r="C86" s="48" t="s">
        <v>23</v>
      </c>
      <c r="D86" s="74">
        <v>16.322180401234572</v>
      </c>
      <c r="E86" s="74"/>
      <c r="F86" s="36">
        <v>2</v>
      </c>
      <c r="G86" s="81">
        <v>2.322180401234572</v>
      </c>
      <c r="H86" s="36">
        <v>0</v>
      </c>
      <c r="I86" s="58">
        <v>2</v>
      </c>
      <c r="J86" s="28"/>
      <c r="K86" s="5"/>
    </row>
    <row r="87" spans="2:11" ht="12.75">
      <c r="B87" s="48" t="s">
        <v>74</v>
      </c>
      <c r="C87" s="48" t="s">
        <v>24</v>
      </c>
      <c r="D87" s="74">
        <v>9.345467229683893</v>
      </c>
      <c r="E87" s="74"/>
      <c r="F87" s="36">
        <v>1</v>
      </c>
      <c r="G87" s="81">
        <v>2.3454672296838925</v>
      </c>
      <c r="H87" s="36">
        <v>0</v>
      </c>
      <c r="I87" s="58">
        <v>1</v>
      </c>
      <c r="J87" s="28"/>
      <c r="K87" s="5"/>
    </row>
    <row r="88" spans="2:11" ht="12.75">
      <c r="B88" s="48" t="s">
        <v>74</v>
      </c>
      <c r="C88" s="48" t="s">
        <v>25</v>
      </c>
      <c r="D88" s="74">
        <v>9.943091222357888</v>
      </c>
      <c r="E88" s="74"/>
      <c r="F88" s="36">
        <v>1</v>
      </c>
      <c r="G88" s="81">
        <v>2.9430912223578876</v>
      </c>
      <c r="H88" s="36">
        <v>0</v>
      </c>
      <c r="I88" s="58">
        <v>1</v>
      </c>
      <c r="J88" s="28"/>
      <c r="K88" s="5"/>
    </row>
    <row r="89" spans="2:11" ht="12.75">
      <c r="B89" s="48" t="s">
        <v>74</v>
      </c>
      <c r="C89" s="48" t="s">
        <v>26</v>
      </c>
      <c r="D89" s="74">
        <v>5.88614296228463</v>
      </c>
      <c r="E89" s="74"/>
      <c r="F89" s="36">
        <v>0</v>
      </c>
      <c r="G89" s="81">
        <v>5.88614296228463</v>
      </c>
      <c r="H89" s="36">
        <v>1</v>
      </c>
      <c r="I89" s="58">
        <v>1</v>
      </c>
      <c r="J89" s="28"/>
      <c r="K89" s="5"/>
    </row>
    <row r="90" spans="2:11" ht="12.75">
      <c r="B90" s="48" t="s">
        <v>74</v>
      </c>
      <c r="C90" s="48" t="s">
        <v>27</v>
      </c>
      <c r="D90" s="74">
        <v>4.854233591100258</v>
      </c>
      <c r="E90" s="74"/>
      <c r="F90" s="36">
        <v>0</v>
      </c>
      <c r="G90" s="81">
        <v>4.854233591100258</v>
      </c>
      <c r="H90" s="36">
        <v>1</v>
      </c>
      <c r="I90" s="58">
        <v>1</v>
      </c>
      <c r="J90" s="28"/>
      <c r="K90" s="5"/>
    </row>
    <row r="91" spans="2:10" ht="12.75">
      <c r="B91" s="48" t="s">
        <v>76</v>
      </c>
      <c r="C91" s="48" t="s">
        <v>28</v>
      </c>
      <c r="D91" s="74">
        <v>48.87631994810744</v>
      </c>
      <c r="E91" s="74"/>
      <c r="F91" s="36">
        <v>6</v>
      </c>
      <c r="G91" s="81">
        <v>6.876319948107437</v>
      </c>
      <c r="H91" s="36">
        <v>1</v>
      </c>
      <c r="I91" s="58">
        <v>7</v>
      </c>
      <c r="J91" s="28"/>
    </row>
    <row r="92" spans="2:10" ht="12.75">
      <c r="B92" s="48" t="s">
        <v>76</v>
      </c>
      <c r="C92" s="48" t="s">
        <v>29</v>
      </c>
      <c r="D92" s="74">
        <v>15.021030173992703</v>
      </c>
      <c r="E92" s="74"/>
      <c r="F92" s="36">
        <v>2</v>
      </c>
      <c r="G92" s="81">
        <v>1.0210301739927026</v>
      </c>
      <c r="H92" s="36">
        <v>0</v>
      </c>
      <c r="I92" s="58">
        <v>2</v>
      </c>
      <c r="J92" s="28"/>
    </row>
    <row r="93" spans="2:10" ht="12.75">
      <c r="B93" s="48" t="s">
        <v>76</v>
      </c>
      <c r="C93" s="48" t="s">
        <v>30</v>
      </c>
      <c r="D93" s="74">
        <v>15.088057142857128</v>
      </c>
      <c r="E93" s="74"/>
      <c r="F93" s="36">
        <v>2</v>
      </c>
      <c r="G93" s="81">
        <v>1.088057142857128</v>
      </c>
      <c r="H93" s="36">
        <v>0</v>
      </c>
      <c r="I93" s="58">
        <v>2</v>
      </c>
      <c r="J93" s="28"/>
    </row>
    <row r="94" spans="2:10" ht="12.75">
      <c r="B94" s="48" t="s">
        <v>76</v>
      </c>
      <c r="C94" s="48" t="s">
        <v>31</v>
      </c>
      <c r="D94" s="74">
        <v>22.5330867063492</v>
      </c>
      <c r="E94" s="74"/>
      <c r="F94" s="36">
        <v>3</v>
      </c>
      <c r="G94" s="81">
        <v>1.5330867063491986</v>
      </c>
      <c r="H94" s="36">
        <v>0</v>
      </c>
      <c r="I94" s="58">
        <v>3</v>
      </c>
      <c r="J94" s="28"/>
    </row>
    <row r="95" ht="12.75">
      <c r="H95" s="70"/>
    </row>
    <row r="96" spans="2:5" ht="12.75">
      <c r="B96" s="5" t="s">
        <v>161</v>
      </c>
      <c r="C96" s="76" t="s">
        <v>2</v>
      </c>
      <c r="D96" s="75">
        <f>SUM(D76:D95)</f>
        <v>281.0976119251119</v>
      </c>
      <c r="E96" s="97"/>
    </row>
    <row r="97" spans="3:8" ht="12.75">
      <c r="C97" s="76" t="s">
        <v>162</v>
      </c>
      <c r="D97" s="77">
        <f>ROUND(D96/7,0)</f>
        <v>40</v>
      </c>
      <c r="E97" s="98"/>
      <c r="F97" s="70"/>
      <c r="H97" s="70"/>
    </row>
    <row r="98" spans="3:5" ht="12.75">
      <c r="C98" s="76" t="s">
        <v>157</v>
      </c>
      <c r="D98" s="78">
        <f>SUM(F76:F94)</f>
        <v>31</v>
      </c>
      <c r="E98" s="99"/>
    </row>
    <row r="99" spans="3:5" ht="12.75">
      <c r="C99" s="76" t="s">
        <v>156</v>
      </c>
      <c r="D99" s="79">
        <f>SUM(H76:H94)</f>
        <v>9</v>
      </c>
      <c r="E99" s="100"/>
    </row>
    <row r="100" spans="3:5" ht="12.75">
      <c r="C100" s="76" t="s">
        <v>160</v>
      </c>
      <c r="D100" s="80">
        <f>D97-D98-D99</f>
        <v>0</v>
      </c>
      <c r="E100" s="82"/>
    </row>
    <row r="102" spans="4:5" ht="12.75">
      <c r="D102" s="67"/>
      <c r="E102" s="67"/>
    </row>
    <row r="103" spans="2:10" s="12" customFormat="1" ht="51">
      <c r="B103" s="24" t="s">
        <v>3</v>
      </c>
      <c r="C103" s="24" t="s">
        <v>45</v>
      </c>
      <c r="D103" s="25" t="s">
        <v>39</v>
      </c>
      <c r="E103" s="91"/>
      <c r="F103" s="25" t="s">
        <v>157</v>
      </c>
      <c r="G103" s="25" t="s">
        <v>158</v>
      </c>
      <c r="H103" s="25" t="s">
        <v>156</v>
      </c>
      <c r="I103" s="25" t="s">
        <v>159</v>
      </c>
      <c r="J103" s="24" t="s">
        <v>131</v>
      </c>
    </row>
    <row r="104" spans="2:10" ht="12.75">
      <c r="B104" s="48" t="s">
        <v>72</v>
      </c>
      <c r="C104" s="48" t="s">
        <v>32</v>
      </c>
      <c r="D104" s="74">
        <v>16.261067536630037</v>
      </c>
      <c r="E104" s="74"/>
      <c r="F104" s="36">
        <v>2</v>
      </c>
      <c r="G104" s="81">
        <v>2.261067536630037</v>
      </c>
      <c r="H104" s="36">
        <v>1</v>
      </c>
      <c r="I104" s="58">
        <v>3</v>
      </c>
      <c r="J104" s="28"/>
    </row>
    <row r="105" spans="2:10" ht="12.75">
      <c r="B105" s="48" t="s">
        <v>72</v>
      </c>
      <c r="C105" s="48" t="s">
        <v>33</v>
      </c>
      <c r="D105" s="74">
        <v>24.76032547501232</v>
      </c>
      <c r="E105" s="74"/>
      <c r="F105" s="36">
        <v>3</v>
      </c>
      <c r="G105" s="81">
        <v>3.760325475012319</v>
      </c>
      <c r="H105" s="36">
        <v>0</v>
      </c>
      <c r="I105" s="58">
        <v>3</v>
      </c>
      <c r="J105" s="28"/>
    </row>
    <row r="106" spans="2:10" ht="12.75">
      <c r="B106" s="48" t="s">
        <v>72</v>
      </c>
      <c r="C106" s="48" t="s">
        <v>34</v>
      </c>
      <c r="D106" s="74">
        <v>37.988628434065944</v>
      </c>
      <c r="E106" s="74"/>
      <c r="F106" s="36">
        <v>5</v>
      </c>
      <c r="G106" s="81">
        <v>2.9886284340659444</v>
      </c>
      <c r="H106" s="36">
        <v>0</v>
      </c>
      <c r="I106" s="58">
        <v>5</v>
      </c>
      <c r="J106" s="28"/>
    </row>
    <row r="107" spans="2:10" ht="12.75">
      <c r="B107" s="48" t="s">
        <v>75</v>
      </c>
      <c r="C107" s="48" t="s">
        <v>35</v>
      </c>
      <c r="D107" s="74">
        <v>11.886854013773748</v>
      </c>
      <c r="E107" s="74"/>
      <c r="F107" s="36">
        <v>1</v>
      </c>
      <c r="G107" s="81">
        <v>4.886854013773748</v>
      </c>
      <c r="H107" s="36">
        <v>0</v>
      </c>
      <c r="I107" s="58">
        <v>1</v>
      </c>
      <c r="J107" s="28"/>
    </row>
    <row r="108" spans="2:10" ht="12.75">
      <c r="B108" s="48" t="s">
        <v>75</v>
      </c>
      <c r="C108" s="48" t="s">
        <v>36</v>
      </c>
      <c r="D108" s="74">
        <v>13.895346674913776</v>
      </c>
      <c r="E108" s="74"/>
      <c r="F108" s="36">
        <v>1</v>
      </c>
      <c r="G108" s="81">
        <v>6.895346674913776</v>
      </c>
      <c r="H108" s="36">
        <v>1</v>
      </c>
      <c r="I108" s="58">
        <v>2</v>
      </c>
      <c r="J108" s="28"/>
    </row>
    <row r="109" spans="2:10" ht="12.75">
      <c r="B109" s="48" t="s">
        <v>75</v>
      </c>
      <c r="C109" s="48" t="s">
        <v>37</v>
      </c>
      <c r="D109" s="74">
        <v>26.408170440085094</v>
      </c>
      <c r="E109" s="74"/>
      <c r="F109" s="36">
        <v>3</v>
      </c>
      <c r="G109" s="81">
        <v>5.408170440085094</v>
      </c>
      <c r="H109" s="36">
        <v>1</v>
      </c>
      <c r="I109" s="58">
        <v>4</v>
      </c>
      <c r="J109" s="28"/>
    </row>
    <row r="110" spans="2:10" ht="12.75">
      <c r="B110" s="48" t="s">
        <v>75</v>
      </c>
      <c r="C110" s="48" t="s">
        <v>38</v>
      </c>
      <c r="D110" s="74">
        <v>15.80828927045177</v>
      </c>
      <c r="E110" s="74"/>
      <c r="F110" s="36">
        <v>2</v>
      </c>
      <c r="G110" s="81">
        <v>1.8082892704517697</v>
      </c>
      <c r="H110" s="36">
        <v>1</v>
      </c>
      <c r="I110" s="58">
        <v>3</v>
      </c>
      <c r="J110" s="28"/>
    </row>
    <row r="112" spans="2:5" ht="12.75">
      <c r="B112" s="5" t="s">
        <v>161</v>
      </c>
      <c r="C112" s="76" t="s">
        <v>2</v>
      </c>
      <c r="D112" s="75">
        <f>SUM(D104:D111)</f>
        <v>147.0086818449327</v>
      </c>
      <c r="E112" s="97"/>
    </row>
    <row r="113" spans="3:8" ht="12.75">
      <c r="C113" s="76" t="s">
        <v>162</v>
      </c>
      <c r="D113" s="77">
        <f>ROUND(D112/7,0)</f>
        <v>21</v>
      </c>
      <c r="E113" s="98"/>
      <c r="F113" s="70"/>
      <c r="H113" s="70"/>
    </row>
    <row r="114" spans="3:5" ht="12.75">
      <c r="C114" s="76" t="s">
        <v>157</v>
      </c>
      <c r="D114" s="78">
        <f>SUM(F104:F110)</f>
        <v>17</v>
      </c>
      <c r="E114" s="99"/>
    </row>
    <row r="115" spans="3:5" ht="12.75">
      <c r="C115" s="76" t="s">
        <v>156</v>
      </c>
      <c r="D115" s="79">
        <f>SUM(H104:H110)</f>
        <v>4</v>
      </c>
      <c r="E115" s="100"/>
    </row>
    <row r="116" spans="3:5" ht="12.75">
      <c r="C116" s="76" t="s">
        <v>160</v>
      </c>
      <c r="D116" s="80">
        <f>D113-D114-D115</f>
        <v>0</v>
      </c>
      <c r="E116" s="82"/>
    </row>
    <row r="118" spans="4:5" ht="12.75">
      <c r="D118" s="67"/>
      <c r="E118" s="67"/>
    </row>
    <row r="119" spans="2:10" s="12" customFormat="1" ht="51">
      <c r="B119" s="24" t="s">
        <v>3</v>
      </c>
      <c r="C119" s="24" t="s">
        <v>45</v>
      </c>
      <c r="D119" s="25" t="s">
        <v>42</v>
      </c>
      <c r="E119" s="91"/>
      <c r="F119" s="25" t="s">
        <v>157</v>
      </c>
      <c r="G119" s="25" t="s">
        <v>158</v>
      </c>
      <c r="H119" s="25" t="s">
        <v>156</v>
      </c>
      <c r="I119" s="25" t="s">
        <v>159</v>
      </c>
      <c r="J119" s="24" t="s">
        <v>131</v>
      </c>
    </row>
    <row r="120" spans="2:10" ht="12.75">
      <c r="B120" s="48" t="s">
        <v>78</v>
      </c>
      <c r="C120" s="48" t="s">
        <v>40</v>
      </c>
      <c r="D120" s="74">
        <v>34.28458035714285</v>
      </c>
      <c r="E120" s="74"/>
      <c r="F120" s="36">
        <v>4</v>
      </c>
      <c r="G120" s="81">
        <v>6.2845803571428505</v>
      </c>
      <c r="H120" s="36">
        <v>0</v>
      </c>
      <c r="I120" s="58">
        <v>4</v>
      </c>
      <c r="J120" s="28"/>
    </row>
    <row r="121" spans="2:10" ht="12.75">
      <c r="B121" s="48" t="s">
        <v>81</v>
      </c>
      <c r="C121" s="48" t="s">
        <v>106</v>
      </c>
      <c r="D121" s="74">
        <v>29.9384811099551</v>
      </c>
      <c r="E121" s="74"/>
      <c r="F121" s="36">
        <v>4</v>
      </c>
      <c r="G121" s="81">
        <v>1.9384811099550987</v>
      </c>
      <c r="H121" s="36">
        <v>1</v>
      </c>
      <c r="I121" s="58">
        <v>5</v>
      </c>
      <c r="J121" s="28"/>
    </row>
    <row r="122" spans="2:10" ht="12.75">
      <c r="B122" s="48" t="s">
        <v>77</v>
      </c>
      <c r="C122" s="48" t="s">
        <v>41</v>
      </c>
      <c r="D122" s="74">
        <v>36.3421426994302</v>
      </c>
      <c r="E122" s="74"/>
      <c r="F122" s="36">
        <v>5</v>
      </c>
      <c r="G122" s="81">
        <v>1.3421426994301981</v>
      </c>
      <c r="H122" s="36">
        <v>0</v>
      </c>
      <c r="I122" s="58">
        <v>5</v>
      </c>
      <c r="J122" s="28"/>
    </row>
    <row r="124" spans="2:5" ht="12.75">
      <c r="B124" s="5" t="s">
        <v>161</v>
      </c>
      <c r="C124" s="76" t="s">
        <v>2</v>
      </c>
      <c r="D124" s="75">
        <f>SUM(D120:D123)</f>
        <v>100.56520416652815</v>
      </c>
      <c r="E124" s="97"/>
    </row>
    <row r="125" spans="3:8" ht="12.75">
      <c r="C125" s="76" t="s">
        <v>162</v>
      </c>
      <c r="D125" s="77">
        <f>ROUND(D124/7,0)</f>
        <v>14</v>
      </c>
      <c r="E125" s="98"/>
      <c r="H125" s="70">
        <f>SUM(F119:F123)+D127-D125</f>
        <v>0</v>
      </c>
    </row>
    <row r="126" spans="3:5" ht="12.75">
      <c r="C126" s="76" t="s">
        <v>157</v>
      </c>
      <c r="D126" s="78">
        <f>SUM(F120:F122)</f>
        <v>13</v>
      </c>
      <c r="E126" s="99"/>
    </row>
    <row r="127" spans="3:5" ht="12.75">
      <c r="C127" s="76" t="s">
        <v>156</v>
      </c>
      <c r="D127" s="79">
        <f>SUM(H120:H122)</f>
        <v>1</v>
      </c>
      <c r="E127" s="100"/>
    </row>
    <row r="128" spans="3:5" ht="12.75">
      <c r="C128" s="76" t="s">
        <v>160</v>
      </c>
      <c r="D128" s="80">
        <f>D125-D126-D127</f>
        <v>0</v>
      </c>
      <c r="E128" s="82"/>
    </row>
    <row r="129" ht="12.75">
      <c r="H129" s="70"/>
    </row>
    <row r="130" spans="4:5" ht="12.75">
      <c r="D130" s="67"/>
      <c r="E130" s="67"/>
    </row>
    <row r="131" spans="2:10" s="12" customFormat="1" ht="51">
      <c r="B131" s="24" t="s">
        <v>3</v>
      </c>
      <c r="C131" s="24" t="s">
        <v>45</v>
      </c>
      <c r="D131" s="25" t="s">
        <v>141</v>
      </c>
      <c r="E131" s="91"/>
      <c r="F131" s="25" t="s">
        <v>157</v>
      </c>
      <c r="G131" s="25" t="s">
        <v>158</v>
      </c>
      <c r="H131" s="25" t="s">
        <v>156</v>
      </c>
      <c r="I131" s="25" t="s">
        <v>159</v>
      </c>
      <c r="J131" s="24" t="s">
        <v>131</v>
      </c>
    </row>
    <row r="132" spans="2:10" ht="12.75">
      <c r="B132" s="48" t="s">
        <v>124</v>
      </c>
      <c r="C132" s="40"/>
      <c r="D132" s="87">
        <v>3.4276234726016503</v>
      </c>
      <c r="E132" s="87"/>
      <c r="F132" s="36">
        <v>0</v>
      </c>
      <c r="G132" s="81">
        <v>3.4276234726016503</v>
      </c>
      <c r="H132" s="36">
        <v>0</v>
      </c>
      <c r="I132" s="58">
        <v>0</v>
      </c>
      <c r="J132" s="28"/>
    </row>
    <row r="133" spans="4:5" ht="12.75">
      <c r="D133" s="70"/>
      <c r="E133" s="70"/>
    </row>
    <row r="134" spans="2:5" ht="12.75">
      <c r="B134" s="5" t="s">
        <v>161</v>
      </c>
      <c r="C134" s="76" t="s">
        <v>2</v>
      </c>
      <c r="D134" s="75">
        <v>0</v>
      </c>
      <c r="E134" s="97"/>
    </row>
    <row r="135" spans="3:8" ht="12.75">
      <c r="C135" s="76" t="s">
        <v>162</v>
      </c>
      <c r="D135" s="77">
        <v>0</v>
      </c>
      <c r="E135" s="98"/>
      <c r="H135" s="70">
        <v>0</v>
      </c>
    </row>
    <row r="136" spans="3:5" ht="12.75">
      <c r="C136" s="76" t="s">
        <v>157</v>
      </c>
      <c r="D136" s="78">
        <v>0</v>
      </c>
      <c r="E136" s="99"/>
    </row>
    <row r="137" spans="3:5" ht="12.75">
      <c r="C137" s="76" t="s">
        <v>156</v>
      </c>
      <c r="D137" s="79">
        <v>0</v>
      </c>
      <c r="E137" s="100"/>
    </row>
    <row r="138" spans="3:5" ht="12.75">
      <c r="C138" s="76" t="s">
        <v>160</v>
      </c>
      <c r="D138" s="80">
        <v>0</v>
      </c>
      <c r="E138" s="82"/>
    </row>
    <row r="140" spans="2:10" s="12" customFormat="1" ht="51">
      <c r="B140" s="24" t="s">
        <v>3</v>
      </c>
      <c r="C140" s="24" t="s">
        <v>45</v>
      </c>
      <c r="D140" s="91" t="s">
        <v>141</v>
      </c>
      <c r="E140" s="91"/>
      <c r="F140" s="91" t="s">
        <v>157</v>
      </c>
      <c r="G140" s="91" t="s">
        <v>158</v>
      </c>
      <c r="H140" s="91" t="s">
        <v>156</v>
      </c>
      <c r="I140" s="91" t="s">
        <v>159</v>
      </c>
      <c r="J140" s="24" t="s">
        <v>131</v>
      </c>
    </row>
    <row r="141" spans="2:10" ht="12.75">
      <c r="B141" s="48" t="s">
        <v>166</v>
      </c>
      <c r="C141" s="40"/>
      <c r="D141" s="87">
        <v>0</v>
      </c>
      <c r="E141" s="87"/>
      <c r="F141" s="36">
        <v>0</v>
      </c>
      <c r="G141" s="81">
        <v>0</v>
      </c>
      <c r="H141" s="36">
        <v>0</v>
      </c>
      <c r="I141" s="58">
        <v>0</v>
      </c>
      <c r="J141" s="28"/>
    </row>
    <row r="142" spans="4:5" ht="12.75">
      <c r="D142" s="70"/>
      <c r="E142" s="70"/>
    </row>
    <row r="143" spans="2:5" ht="12.75">
      <c r="B143" s="5" t="s">
        <v>161</v>
      </c>
      <c r="C143" s="76" t="s">
        <v>2</v>
      </c>
      <c r="D143" s="75">
        <v>0</v>
      </c>
      <c r="E143" s="97"/>
    </row>
    <row r="144" spans="3:8" ht="12.75">
      <c r="C144" s="76" t="s">
        <v>162</v>
      </c>
      <c r="D144" s="77">
        <v>0</v>
      </c>
      <c r="E144" s="98"/>
      <c r="H144" s="70">
        <v>0</v>
      </c>
    </row>
    <row r="145" spans="3:5" ht="12.75">
      <c r="C145" s="76" t="s">
        <v>157</v>
      </c>
      <c r="D145" s="78">
        <v>0</v>
      </c>
      <c r="E145" s="99"/>
    </row>
    <row r="146" spans="3:5" ht="12.75">
      <c r="C146" s="76" t="s">
        <v>156</v>
      </c>
      <c r="D146" s="79">
        <v>0</v>
      </c>
      <c r="E146" s="100"/>
    </row>
    <row r="147" spans="3:5" ht="12.75">
      <c r="C147" s="76" t="s">
        <v>160</v>
      </c>
      <c r="D147" s="80">
        <v>0</v>
      </c>
      <c r="E147" s="8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77"/>
  <sheetViews>
    <sheetView showGridLines="0" zoomScalePageLayoutView="0" workbookViewId="0" topLeftCell="A13">
      <selection activeCell="B24" sqref="B24"/>
    </sheetView>
  </sheetViews>
  <sheetFormatPr defaultColWidth="9.140625" defaultRowHeight="12.75" outlineLevelCol="1"/>
  <cols>
    <col min="1" max="1" width="3.00390625" style="0" customWidth="1"/>
    <col min="2" max="2" width="22.140625" style="11" customWidth="1"/>
    <col min="3" max="3" width="15.00390625" style="10" bestFit="1" customWidth="1"/>
    <col min="4" max="4" width="8.7109375" style="6" hidden="1" customWidth="1" outlineLevel="1"/>
    <col min="5" max="5" width="8.7109375" style="11" customWidth="1" collapsed="1"/>
    <col min="6" max="10" width="8.7109375" style="11" customWidth="1"/>
    <col min="11" max="11" width="6.7109375" style="0" customWidth="1"/>
    <col min="12" max="13" width="10.421875" style="0" customWidth="1"/>
    <col min="14" max="14" width="11.28125" style="8" customWidth="1"/>
    <col min="15" max="15" width="17.140625" style="8" customWidth="1"/>
    <col min="17" max="17" width="15.140625" style="0" customWidth="1"/>
    <col min="20" max="20" width="11.00390625" style="0" customWidth="1"/>
  </cols>
  <sheetData>
    <row r="1" ht="12.75"/>
    <row r="2" spans="2:24" ht="12.75">
      <c r="B2" s="105" t="s">
        <v>87</v>
      </c>
      <c r="C2" s="108" t="s">
        <v>114</v>
      </c>
      <c r="D2" s="107" t="s">
        <v>145</v>
      </c>
      <c r="E2" s="104">
        <v>2004</v>
      </c>
      <c r="F2" s="104">
        <v>2005</v>
      </c>
      <c r="G2" s="104">
        <v>2006</v>
      </c>
      <c r="H2" s="104">
        <v>2007</v>
      </c>
      <c r="I2" s="104">
        <v>2008</v>
      </c>
      <c r="J2" s="104">
        <v>2009</v>
      </c>
      <c r="K2" s="1"/>
      <c r="L2" s="103" t="s">
        <v>115</v>
      </c>
      <c r="M2" s="103" t="s">
        <v>116</v>
      </c>
      <c r="N2" s="103" t="s">
        <v>154</v>
      </c>
      <c r="O2" s="103" t="s">
        <v>155</v>
      </c>
      <c r="P2" s="1"/>
      <c r="T2" s="4"/>
      <c r="U2" s="4"/>
      <c r="V2" s="4"/>
      <c r="W2" s="4"/>
      <c r="X2" s="4"/>
    </row>
    <row r="3" spans="2:24" ht="27" customHeight="1">
      <c r="B3" s="106"/>
      <c r="C3" s="109"/>
      <c r="D3" s="107"/>
      <c r="E3" s="104"/>
      <c r="F3" s="104"/>
      <c r="G3" s="104"/>
      <c r="H3" s="104"/>
      <c r="I3" s="104"/>
      <c r="J3" s="104"/>
      <c r="K3" s="1"/>
      <c r="L3" s="103"/>
      <c r="M3" s="103"/>
      <c r="N3" s="103"/>
      <c r="O3" s="103"/>
      <c r="P3" s="1"/>
      <c r="Q3" s="26" t="s">
        <v>117</v>
      </c>
      <c r="R3" s="65">
        <v>25</v>
      </c>
      <c r="S3" s="66" t="s">
        <v>118</v>
      </c>
      <c r="T3" s="4"/>
      <c r="U3" s="4"/>
      <c r="V3" s="4"/>
      <c r="W3" s="4"/>
      <c r="X3" s="4"/>
    </row>
    <row r="4" spans="2:17" ht="12.75">
      <c r="B4" s="35" t="s">
        <v>97</v>
      </c>
      <c r="C4" s="36" t="s">
        <v>0</v>
      </c>
      <c r="D4" s="59">
        <v>0.38</v>
      </c>
      <c r="E4" s="88"/>
      <c r="F4" s="88"/>
      <c r="G4" s="88"/>
      <c r="H4" s="88"/>
      <c r="I4" s="88"/>
      <c r="J4" s="89"/>
      <c r="L4" s="41">
        <v>6.876568031539543</v>
      </c>
      <c r="M4" s="63">
        <v>25.099473315119333</v>
      </c>
      <c r="N4" s="64">
        <v>24.30165910746906</v>
      </c>
      <c r="O4" s="38">
        <v>24.30165910746906</v>
      </c>
      <c r="Q4" s="4"/>
    </row>
    <row r="5" spans="2:15" ht="12.75">
      <c r="B5" s="35" t="s">
        <v>98</v>
      </c>
      <c r="C5" s="36" t="s">
        <v>0</v>
      </c>
      <c r="D5" s="59">
        <v>10.14</v>
      </c>
      <c r="E5" s="88"/>
      <c r="F5" s="88"/>
      <c r="G5" s="88"/>
      <c r="H5" s="88"/>
      <c r="I5" s="88"/>
      <c r="J5" s="88"/>
      <c r="L5" s="41">
        <v>7.957388427277491</v>
      </c>
      <c r="M5" s="63">
        <v>29.04446775956284</v>
      </c>
      <c r="N5" s="64">
        <v>28.24665355191257</v>
      </c>
      <c r="O5" s="38">
        <v>28.24665355191257</v>
      </c>
    </row>
    <row r="6" spans="2:15" ht="12.75">
      <c r="B6" s="37" t="s">
        <v>4</v>
      </c>
      <c r="C6" s="36" t="s">
        <v>0</v>
      </c>
      <c r="D6" s="60">
        <v>0.9313461538461538</v>
      </c>
      <c r="E6" s="90"/>
      <c r="F6" s="90"/>
      <c r="G6" s="90"/>
      <c r="H6" s="90"/>
      <c r="I6" s="90"/>
      <c r="J6" s="90"/>
      <c r="L6" s="41">
        <v>9.99630463980464</v>
      </c>
      <c r="M6" s="63">
        <v>36.486511935286934</v>
      </c>
      <c r="N6" s="64">
        <v>32.86302902930402</v>
      </c>
      <c r="O6" s="38">
        <v>32.86302902930402</v>
      </c>
    </row>
    <row r="7" spans="2:15" ht="12.75">
      <c r="B7" s="37" t="s">
        <v>5</v>
      </c>
      <c r="C7" s="36" t="s">
        <v>0</v>
      </c>
      <c r="D7" s="60">
        <v>10.041538461538462</v>
      </c>
      <c r="E7" s="90"/>
      <c r="F7" s="90"/>
      <c r="G7" s="90"/>
      <c r="H7" s="90"/>
      <c r="I7" s="90"/>
      <c r="J7" s="90"/>
      <c r="L7" s="41">
        <v>10.177658389879701</v>
      </c>
      <c r="M7" s="63">
        <v>37.14845312306091</v>
      </c>
      <c r="N7" s="64">
        <v>20.277564844672636</v>
      </c>
      <c r="O7" s="38">
        <v>20.277564844672636</v>
      </c>
    </row>
    <row r="8" spans="2:15" ht="12.75">
      <c r="B8" s="40" t="s">
        <v>6</v>
      </c>
      <c r="C8" s="36" t="s">
        <v>0</v>
      </c>
      <c r="D8" s="60">
        <v>8.565384615384616</v>
      </c>
      <c r="E8" s="90"/>
      <c r="F8" s="90"/>
      <c r="G8" s="90"/>
      <c r="H8" s="90"/>
      <c r="I8" s="90"/>
      <c r="J8" s="90"/>
      <c r="L8" s="41">
        <v>15.23536681578895</v>
      </c>
      <c r="M8" s="63">
        <v>55.60908887762967</v>
      </c>
      <c r="N8" s="64">
        <v>52.41542472302289</v>
      </c>
      <c r="O8" s="38">
        <v>52.41542472302289</v>
      </c>
    </row>
    <row r="9" spans="2:17" ht="12.75">
      <c r="B9" s="39" t="s">
        <v>101</v>
      </c>
      <c r="C9" s="36" t="s">
        <v>8</v>
      </c>
      <c r="D9" s="59">
        <v>1.3309615384615383</v>
      </c>
      <c r="E9" s="90"/>
      <c r="F9" s="90"/>
      <c r="G9" s="90"/>
      <c r="H9" s="90"/>
      <c r="I9" s="90"/>
      <c r="J9" s="90"/>
      <c r="L9" s="50">
        <v>9.947016178266177</v>
      </c>
      <c r="M9" s="29">
        <v>36.30660905067155</v>
      </c>
      <c r="N9" s="54"/>
      <c r="O9" s="38">
        <v>36.30660905067155</v>
      </c>
      <c r="Q9" s="8"/>
    </row>
    <row r="10" spans="2:15" ht="12.75">
      <c r="B10" s="61" t="s">
        <v>102</v>
      </c>
      <c r="C10" s="36" t="s">
        <v>8</v>
      </c>
      <c r="D10" s="59">
        <v>7.509038461538461</v>
      </c>
      <c r="E10" s="90"/>
      <c r="F10" s="90"/>
      <c r="G10" s="90"/>
      <c r="H10" s="90"/>
      <c r="I10" s="90"/>
      <c r="J10" s="90"/>
      <c r="L10" s="50">
        <v>9.936850732600732</v>
      </c>
      <c r="M10" s="29">
        <v>36.26950517399267</v>
      </c>
      <c r="N10" s="54"/>
      <c r="O10" s="38">
        <v>36.26950517399267</v>
      </c>
    </row>
    <row r="11" spans="2:15" ht="12.75">
      <c r="B11" s="40" t="s">
        <v>95</v>
      </c>
      <c r="C11" s="36" t="s">
        <v>8</v>
      </c>
      <c r="D11" s="60">
        <v>3.55</v>
      </c>
      <c r="E11" s="90"/>
      <c r="F11" s="90"/>
      <c r="G11" s="90"/>
      <c r="H11" s="90"/>
      <c r="I11" s="90"/>
      <c r="J11" s="90"/>
      <c r="L11" s="50">
        <v>4.948198218429656</v>
      </c>
      <c r="M11" s="29">
        <v>18.060923497268245</v>
      </c>
      <c r="N11" s="54"/>
      <c r="O11" s="38">
        <v>18.060923497268245</v>
      </c>
    </row>
    <row r="12" spans="2:15" ht="12.75">
      <c r="B12" s="39" t="s">
        <v>96</v>
      </c>
      <c r="C12" s="36" t="s">
        <v>8</v>
      </c>
      <c r="D12" s="59">
        <v>2.98</v>
      </c>
      <c r="E12" s="90"/>
      <c r="F12" s="90"/>
      <c r="G12" s="90"/>
      <c r="H12" s="90"/>
      <c r="I12" s="90"/>
      <c r="J12" s="90"/>
      <c r="L12" s="50">
        <v>5.595795418818455</v>
      </c>
      <c r="M12" s="29">
        <v>20.424653278687362</v>
      </c>
      <c r="N12" s="54"/>
      <c r="O12" s="38">
        <v>20.424653278687362</v>
      </c>
    </row>
    <row r="13" spans="2:15" ht="12.75">
      <c r="B13" s="40" t="s">
        <v>43</v>
      </c>
      <c r="C13" s="36" t="s">
        <v>8</v>
      </c>
      <c r="D13" s="60">
        <v>7.85</v>
      </c>
      <c r="E13" s="90"/>
      <c r="F13" s="90"/>
      <c r="G13" s="90"/>
      <c r="H13" s="90"/>
      <c r="I13" s="90"/>
      <c r="J13" s="90"/>
      <c r="L13" s="50">
        <v>10.652538188985595</v>
      </c>
      <c r="M13" s="29">
        <v>38.88176438979742</v>
      </c>
      <c r="N13" s="54"/>
      <c r="O13" s="38">
        <v>38.88176438979742</v>
      </c>
    </row>
    <row r="14" spans="2:15" ht="12.75">
      <c r="B14" s="39" t="s">
        <v>99</v>
      </c>
      <c r="C14" s="36" t="s">
        <v>8</v>
      </c>
      <c r="D14" s="59">
        <v>0.04</v>
      </c>
      <c r="E14" s="90"/>
      <c r="F14" s="90"/>
      <c r="G14" s="90"/>
      <c r="H14" s="90"/>
      <c r="I14" s="90"/>
      <c r="J14" s="90"/>
      <c r="L14" s="50">
        <v>1.9532074257055168</v>
      </c>
      <c r="M14" s="29">
        <v>7.129207103825136</v>
      </c>
      <c r="N14" s="54"/>
      <c r="O14" s="38">
        <v>7.129207103825136</v>
      </c>
    </row>
    <row r="15" spans="2:15" ht="12.75">
      <c r="B15" s="39" t="s">
        <v>100</v>
      </c>
      <c r="C15" s="36" t="s">
        <v>8</v>
      </c>
      <c r="D15" s="59">
        <v>4.2</v>
      </c>
      <c r="E15" s="90"/>
      <c r="F15" s="90"/>
      <c r="G15" s="90"/>
      <c r="H15" s="90"/>
      <c r="I15" s="90"/>
      <c r="J15" s="90"/>
      <c r="L15" s="50">
        <v>0.8992896174863387</v>
      </c>
      <c r="M15" s="29">
        <v>3.282407103825136</v>
      </c>
      <c r="N15" s="54"/>
      <c r="O15" s="38">
        <v>3.282407103825136</v>
      </c>
    </row>
    <row r="16" spans="2:15" ht="12.75">
      <c r="B16" s="40" t="s">
        <v>7</v>
      </c>
      <c r="C16" s="36" t="s">
        <v>8</v>
      </c>
      <c r="D16" s="60">
        <v>2.1046153846153848</v>
      </c>
      <c r="E16" s="90"/>
      <c r="F16" s="90"/>
      <c r="G16" s="90"/>
      <c r="H16" s="90"/>
      <c r="I16" s="90"/>
      <c r="J16" s="90"/>
      <c r="L16" s="50">
        <v>8.105657717282716</v>
      </c>
      <c r="M16" s="29">
        <v>29.58565066808191</v>
      </c>
      <c r="N16" s="54"/>
      <c r="O16" s="38">
        <v>29.58565066808191</v>
      </c>
    </row>
    <row r="17" spans="2:15" ht="12.75">
      <c r="B17" s="40" t="s">
        <v>83</v>
      </c>
      <c r="C17" s="36" t="s">
        <v>8</v>
      </c>
      <c r="D17" s="60">
        <v>0</v>
      </c>
      <c r="E17" s="90"/>
      <c r="F17" s="90"/>
      <c r="G17" s="90"/>
      <c r="H17" s="90"/>
      <c r="I17" s="90"/>
      <c r="J17" s="90"/>
      <c r="L17" s="50">
        <v>1.1022780830280843</v>
      </c>
      <c r="M17" s="29">
        <v>4.023315003052508</v>
      </c>
      <c r="N17" s="54"/>
      <c r="O17" s="38">
        <v>4.023315003052508</v>
      </c>
    </row>
    <row r="18" spans="2:15" ht="12.75">
      <c r="B18" s="40" t="s">
        <v>84</v>
      </c>
      <c r="C18" s="36" t="s">
        <v>8</v>
      </c>
      <c r="D18" s="60">
        <v>0</v>
      </c>
      <c r="E18" s="90"/>
      <c r="F18" s="90"/>
      <c r="G18" s="90"/>
      <c r="H18" s="90"/>
      <c r="I18" s="90"/>
      <c r="J18" s="90"/>
      <c r="L18" s="50">
        <v>1.3470177045177063</v>
      </c>
      <c r="M18" s="29">
        <v>4.916614621489628</v>
      </c>
      <c r="N18" s="54"/>
      <c r="O18" s="38">
        <v>4.916614621489628</v>
      </c>
    </row>
    <row r="19" spans="2:15" ht="12.75">
      <c r="B19" s="40" t="s">
        <v>85</v>
      </c>
      <c r="C19" s="36" t="s">
        <v>8</v>
      </c>
      <c r="D19" s="60">
        <v>0</v>
      </c>
      <c r="E19" s="90"/>
      <c r="F19" s="90"/>
      <c r="G19" s="90"/>
      <c r="H19" s="90"/>
      <c r="I19" s="90"/>
      <c r="J19" s="90"/>
      <c r="L19" s="50">
        <v>2.4923894993894984</v>
      </c>
      <c r="M19" s="29">
        <v>9.097221672771669</v>
      </c>
      <c r="N19" s="54"/>
      <c r="O19" s="38">
        <v>9.097221672771669</v>
      </c>
    </row>
    <row r="20" spans="2:15" ht="12.75">
      <c r="B20" s="40" t="s">
        <v>113</v>
      </c>
      <c r="C20" s="36" t="s">
        <v>8</v>
      </c>
      <c r="D20" s="60"/>
      <c r="E20" s="90"/>
      <c r="F20" s="90"/>
      <c r="G20" s="90"/>
      <c r="H20" s="90"/>
      <c r="I20" s="90"/>
      <c r="J20" s="90"/>
      <c r="L20" s="50">
        <v>4.0092176315477195</v>
      </c>
      <c r="M20" s="29">
        <v>14.633644355149176</v>
      </c>
      <c r="N20" s="54"/>
      <c r="O20" s="38">
        <v>14.633644355149176</v>
      </c>
    </row>
    <row r="21" spans="2:15" ht="12.75">
      <c r="B21" s="40" t="s">
        <v>164</v>
      </c>
      <c r="C21" s="36" t="s">
        <v>8</v>
      </c>
      <c r="D21" s="60"/>
      <c r="E21" s="90"/>
      <c r="F21" s="90"/>
      <c r="G21" s="90"/>
      <c r="H21" s="90"/>
      <c r="I21" s="90"/>
      <c r="J21" s="90"/>
      <c r="L21" s="50">
        <v>5.082454701338182</v>
      </c>
      <c r="M21" s="29">
        <v>18.550959659884363</v>
      </c>
      <c r="N21" s="54"/>
      <c r="O21" s="38">
        <v>18.550959659884363</v>
      </c>
    </row>
    <row r="22" spans="2:15" ht="12.75">
      <c r="B22" s="40" t="s">
        <v>165</v>
      </c>
      <c r="C22" s="36" t="s">
        <v>8</v>
      </c>
      <c r="D22" s="60"/>
      <c r="E22" s="90"/>
      <c r="F22" s="90"/>
      <c r="G22" s="90"/>
      <c r="H22" s="90"/>
      <c r="I22" s="90"/>
      <c r="J22" s="90"/>
      <c r="L22" s="50">
        <v>5.082454701338182</v>
      </c>
      <c r="M22" s="29">
        <v>18.550959659884363</v>
      </c>
      <c r="N22" s="54"/>
      <c r="O22" s="38">
        <v>18.550959659884363</v>
      </c>
    </row>
    <row r="23" spans="2:17" ht="12.75">
      <c r="B23" s="61" t="s">
        <v>9</v>
      </c>
      <c r="C23" s="95" t="s">
        <v>1</v>
      </c>
      <c r="D23" s="59">
        <v>23.696923076923078</v>
      </c>
      <c r="E23" s="90"/>
      <c r="F23" s="90"/>
      <c r="G23" s="90"/>
      <c r="H23" s="90"/>
      <c r="I23" s="90"/>
      <c r="J23" s="90"/>
      <c r="L23" s="50">
        <v>14.274916361416363</v>
      </c>
      <c r="M23" s="29">
        <v>52.10344471916972</v>
      </c>
      <c r="N23" s="54"/>
      <c r="O23" s="38">
        <v>52.10344471916972</v>
      </c>
      <c r="Q23" s="8"/>
    </row>
    <row r="24" spans="2:17" ht="12.75">
      <c r="B24" s="96" t="s">
        <v>175</v>
      </c>
      <c r="C24" s="95" t="s">
        <v>1</v>
      </c>
      <c r="D24" s="59"/>
      <c r="E24" s="90"/>
      <c r="F24" s="90"/>
      <c r="G24" s="90"/>
      <c r="H24" s="90"/>
      <c r="I24" s="90"/>
      <c r="J24" s="90"/>
      <c r="L24" s="50">
        <v>7.23884763508382</v>
      </c>
      <c r="M24" s="29">
        <v>26.421793868055943</v>
      </c>
      <c r="N24" s="54"/>
      <c r="O24" s="38">
        <v>26.421793868055943</v>
      </c>
      <c r="Q24" s="8"/>
    </row>
    <row r="25" spans="2:17" ht="12.75">
      <c r="B25" s="39" t="s">
        <v>103</v>
      </c>
      <c r="C25" s="95" t="s">
        <v>1</v>
      </c>
      <c r="D25" s="59">
        <v>0</v>
      </c>
      <c r="E25" s="90"/>
      <c r="F25" s="90"/>
      <c r="G25" s="90"/>
      <c r="H25" s="90"/>
      <c r="I25" s="90"/>
      <c r="J25" s="90"/>
      <c r="L25" s="50">
        <v>12.022797259929614</v>
      </c>
      <c r="M25" s="29">
        <v>43.88320999874309</v>
      </c>
      <c r="N25" s="54"/>
      <c r="O25" s="38">
        <v>43.88320999874309</v>
      </c>
      <c r="Q25" s="8"/>
    </row>
    <row r="26" spans="2:17" ht="12.75">
      <c r="B26" s="40" t="s">
        <v>94</v>
      </c>
      <c r="C26" s="95" t="s">
        <v>1</v>
      </c>
      <c r="D26" s="60">
        <v>0</v>
      </c>
      <c r="E26" s="90"/>
      <c r="F26" s="90"/>
      <c r="G26" s="90"/>
      <c r="H26" s="90"/>
      <c r="I26" s="90"/>
      <c r="J26" s="90"/>
      <c r="L26" s="50">
        <v>8.44871367617302</v>
      </c>
      <c r="M26" s="29">
        <v>30.83780491803152</v>
      </c>
      <c r="N26" s="54"/>
      <c r="O26" s="38">
        <v>30.83780491803152</v>
      </c>
      <c r="Q26" s="8"/>
    </row>
    <row r="27" spans="2:17" ht="12.75">
      <c r="B27" s="40" t="s">
        <v>93</v>
      </c>
      <c r="C27" s="95" t="s">
        <v>1</v>
      </c>
      <c r="D27" s="60">
        <v>0</v>
      </c>
      <c r="E27" s="90"/>
      <c r="F27" s="90"/>
      <c r="G27" s="90"/>
      <c r="H27" s="90"/>
      <c r="I27" s="90"/>
      <c r="J27" s="90"/>
      <c r="L27" s="50">
        <v>1.7440000000000002</v>
      </c>
      <c r="M27" s="29">
        <v>6.365600000000001</v>
      </c>
      <c r="N27" s="54"/>
      <c r="O27" s="38">
        <v>6.365600000000001</v>
      </c>
      <c r="Q27" s="8"/>
    </row>
    <row r="28" spans="2:17" ht="12.75">
      <c r="B28" s="40" t="s">
        <v>91</v>
      </c>
      <c r="C28" s="95" t="s">
        <v>1</v>
      </c>
      <c r="D28" s="60">
        <v>1.24</v>
      </c>
      <c r="E28" s="90"/>
      <c r="F28" s="90"/>
      <c r="G28" s="90"/>
      <c r="H28" s="90"/>
      <c r="I28" s="90"/>
      <c r="J28" s="90"/>
      <c r="L28" s="50">
        <v>2.586865982982714</v>
      </c>
      <c r="M28" s="29">
        <v>9.442060837886906</v>
      </c>
      <c r="N28" s="54"/>
      <c r="O28" s="38">
        <v>9.442060837886906</v>
      </c>
      <c r="Q28" s="8"/>
    </row>
    <row r="29" spans="2:17" ht="12.75">
      <c r="B29" s="40" t="s">
        <v>92</v>
      </c>
      <c r="C29" s="95" t="s">
        <v>1</v>
      </c>
      <c r="D29" s="60">
        <v>2.49</v>
      </c>
      <c r="E29" s="90"/>
      <c r="F29" s="90"/>
      <c r="G29" s="90"/>
      <c r="H29" s="90"/>
      <c r="I29" s="90"/>
      <c r="J29" s="90"/>
      <c r="L29" s="50">
        <v>5.636658181995402</v>
      </c>
      <c r="M29" s="29">
        <v>20.573802364283214</v>
      </c>
      <c r="N29" s="54"/>
      <c r="O29" s="38">
        <v>20.573802364283214</v>
      </c>
      <c r="Q29" s="8"/>
    </row>
    <row r="30" spans="2:15" ht="12.75">
      <c r="B30" s="39" t="s">
        <v>88</v>
      </c>
      <c r="C30" s="95" t="s">
        <v>1</v>
      </c>
      <c r="D30" s="59">
        <v>1.19</v>
      </c>
      <c r="E30" s="90"/>
      <c r="F30" s="90"/>
      <c r="G30" s="90"/>
      <c r="H30" s="90"/>
      <c r="I30" s="90"/>
      <c r="J30" s="90"/>
      <c r="L30" s="50">
        <v>8.417296468880457</v>
      </c>
      <c r="M30" s="29">
        <v>30.723132111413666</v>
      </c>
      <c r="N30" s="54"/>
      <c r="O30" s="38">
        <v>30.723132111413666</v>
      </c>
    </row>
    <row r="31" spans="2:15" ht="12.75">
      <c r="B31" s="39" t="s">
        <v>89</v>
      </c>
      <c r="C31" s="95" t="s">
        <v>1</v>
      </c>
      <c r="D31" s="59">
        <v>1.19</v>
      </c>
      <c r="E31" s="90"/>
      <c r="F31" s="90"/>
      <c r="G31" s="90"/>
      <c r="H31" s="90"/>
      <c r="I31" s="90"/>
      <c r="J31" s="90"/>
      <c r="L31" s="50">
        <v>7.795890410958904</v>
      </c>
      <c r="M31" s="29">
        <v>28.455</v>
      </c>
      <c r="N31" s="54"/>
      <c r="O31" s="38">
        <v>28.455</v>
      </c>
    </row>
    <row r="32" spans="2:15" ht="12.75">
      <c r="B32" s="40" t="s">
        <v>90</v>
      </c>
      <c r="C32" s="95" t="s">
        <v>1</v>
      </c>
      <c r="D32" s="60">
        <v>1.19</v>
      </c>
      <c r="E32" s="90"/>
      <c r="F32" s="90"/>
      <c r="G32" s="90"/>
      <c r="H32" s="90"/>
      <c r="I32" s="90"/>
      <c r="J32" s="90"/>
      <c r="L32" s="50">
        <v>7.656820196122517</v>
      </c>
      <c r="M32" s="29">
        <v>27.947393715847188</v>
      </c>
      <c r="N32" s="54"/>
      <c r="O32" s="38">
        <v>27.947393715847188</v>
      </c>
    </row>
    <row r="33" spans="2:15" ht="12.75">
      <c r="B33" s="40" t="s">
        <v>44</v>
      </c>
      <c r="C33" s="95" t="s">
        <v>1</v>
      </c>
      <c r="D33" s="60"/>
      <c r="E33" s="90"/>
      <c r="F33" s="90"/>
      <c r="G33" s="90"/>
      <c r="H33" s="90"/>
      <c r="I33" s="90"/>
      <c r="J33" s="90"/>
      <c r="L33" s="50">
        <v>3.5550960983664455</v>
      </c>
      <c r="M33" s="29">
        <v>12.976100759037525</v>
      </c>
      <c r="N33" s="54"/>
      <c r="O33" s="38">
        <v>12.976100759037525</v>
      </c>
    </row>
    <row r="34" spans="2:15" ht="12.75">
      <c r="B34" s="39" t="s">
        <v>104</v>
      </c>
      <c r="C34" s="95" t="s">
        <v>1</v>
      </c>
      <c r="D34" s="59">
        <v>19.285192307692306</v>
      </c>
      <c r="E34" s="90"/>
      <c r="F34" s="90"/>
      <c r="G34" s="90"/>
      <c r="H34" s="90"/>
      <c r="I34" s="90"/>
      <c r="J34" s="90"/>
      <c r="L34" s="50">
        <v>7.042204153904092</v>
      </c>
      <c r="M34" s="29">
        <v>25.704045161749935</v>
      </c>
      <c r="N34" s="54"/>
      <c r="O34" s="38">
        <v>25.704045161749935</v>
      </c>
    </row>
    <row r="35" spans="2:15" ht="12.75">
      <c r="B35" s="40" t="s">
        <v>120</v>
      </c>
      <c r="C35" s="95" t="s">
        <v>1</v>
      </c>
      <c r="D35" s="60">
        <v>4.8076923076923075</v>
      </c>
      <c r="E35" s="90"/>
      <c r="F35" s="90"/>
      <c r="G35" s="90"/>
      <c r="H35" s="90"/>
      <c r="I35" s="90"/>
      <c r="J35" s="90"/>
      <c r="L35" s="50">
        <v>4.413053887486962</v>
      </c>
      <c r="M35" s="29">
        <v>16.10764668932741</v>
      </c>
      <c r="N35" s="54"/>
      <c r="O35" s="38">
        <v>16.10764668932741</v>
      </c>
    </row>
    <row r="36" spans="2:15" ht="12.75">
      <c r="B36" s="40" t="s">
        <v>105</v>
      </c>
      <c r="C36" s="95" t="s">
        <v>1</v>
      </c>
      <c r="D36" s="60"/>
      <c r="E36" s="90"/>
      <c r="F36" s="90"/>
      <c r="G36" s="90"/>
      <c r="H36" s="90"/>
      <c r="I36" s="90"/>
      <c r="J36" s="90"/>
      <c r="L36" s="50">
        <v>4.508323629672343</v>
      </c>
      <c r="M36" s="29">
        <v>16.45538124830405</v>
      </c>
      <c r="N36" s="54"/>
      <c r="O36" s="38">
        <v>16.45538124830405</v>
      </c>
    </row>
    <row r="37" spans="2:15" ht="12.75">
      <c r="B37" s="40" t="s">
        <v>107</v>
      </c>
      <c r="C37" s="95" t="s">
        <v>1</v>
      </c>
      <c r="D37" s="60">
        <v>0.305</v>
      </c>
      <c r="E37" s="90"/>
      <c r="F37" s="90"/>
      <c r="G37" s="90"/>
      <c r="H37" s="90"/>
      <c r="I37" s="90"/>
      <c r="J37" s="90"/>
      <c r="L37" s="50">
        <v>8.400329800799561</v>
      </c>
      <c r="M37" s="29">
        <v>30.661203772918398</v>
      </c>
      <c r="N37" s="54"/>
      <c r="O37" s="38">
        <v>30.661203772918398</v>
      </c>
    </row>
    <row r="38" spans="2:15" ht="12.75">
      <c r="B38" s="40" t="s">
        <v>108</v>
      </c>
      <c r="C38" s="95" t="s">
        <v>1</v>
      </c>
      <c r="D38" s="60">
        <v>5.268461538461538</v>
      </c>
      <c r="E38" s="90"/>
      <c r="F38" s="90"/>
      <c r="G38" s="90"/>
      <c r="H38" s="90"/>
      <c r="I38" s="90"/>
      <c r="J38" s="90"/>
      <c r="L38" s="50">
        <v>11.20674455410124</v>
      </c>
      <c r="M38" s="29">
        <v>40.90461762246952</v>
      </c>
      <c r="N38" s="54"/>
      <c r="O38" s="38">
        <v>40.90461762246952</v>
      </c>
    </row>
    <row r="39" spans="2:15" ht="12.75">
      <c r="B39" s="40" t="s">
        <v>10</v>
      </c>
      <c r="C39" s="95" t="s">
        <v>1</v>
      </c>
      <c r="D39" s="60">
        <v>2.795</v>
      </c>
      <c r="E39" s="90"/>
      <c r="F39" s="90"/>
      <c r="G39" s="90"/>
      <c r="H39" s="90"/>
      <c r="I39" s="90"/>
      <c r="J39" s="90"/>
      <c r="L39" s="50">
        <v>10.036049092212139</v>
      </c>
      <c r="M39" s="29">
        <v>36.63157918657431</v>
      </c>
      <c r="N39" s="54"/>
      <c r="O39" s="38">
        <v>36.63157918657431</v>
      </c>
    </row>
    <row r="40" spans="2:15" ht="12.75">
      <c r="B40" s="40" t="s">
        <v>109</v>
      </c>
      <c r="C40" s="95" t="s">
        <v>1</v>
      </c>
      <c r="D40" s="60">
        <v>0.8146153846153846</v>
      </c>
      <c r="E40" s="90"/>
      <c r="F40" s="90"/>
      <c r="G40" s="90"/>
      <c r="H40" s="90"/>
      <c r="I40" s="90"/>
      <c r="J40" s="90"/>
      <c r="L40" s="50">
        <v>6.0442654141682794</v>
      </c>
      <c r="M40" s="29">
        <v>22.06156876171422</v>
      </c>
      <c r="N40" s="54"/>
      <c r="O40" s="38">
        <v>22.06156876171422</v>
      </c>
    </row>
    <row r="41" spans="2:15" ht="12.75">
      <c r="B41" s="40" t="s">
        <v>110</v>
      </c>
      <c r="C41" s="95" t="s">
        <v>1</v>
      </c>
      <c r="D41" s="60">
        <v>3.0317307692307693</v>
      </c>
      <c r="E41" s="90"/>
      <c r="F41" s="90"/>
      <c r="G41" s="90"/>
      <c r="H41" s="90"/>
      <c r="I41" s="90"/>
      <c r="J41" s="90"/>
      <c r="L41" s="50">
        <v>5.54889657401422</v>
      </c>
      <c r="M41" s="29">
        <v>20.253472495151904</v>
      </c>
      <c r="N41" s="54"/>
      <c r="O41" s="38">
        <v>20.253472495151904</v>
      </c>
    </row>
    <row r="42" spans="2:15" ht="12.75">
      <c r="B42" s="40" t="s">
        <v>111</v>
      </c>
      <c r="C42" s="95" t="s">
        <v>1</v>
      </c>
      <c r="D42" s="60">
        <v>2.081923076923077</v>
      </c>
      <c r="E42" s="90"/>
      <c r="F42" s="90"/>
      <c r="G42" s="90"/>
      <c r="H42" s="90"/>
      <c r="I42" s="90"/>
      <c r="J42" s="90"/>
      <c r="L42" s="50">
        <v>8.687090529521566</v>
      </c>
      <c r="M42" s="29">
        <v>31.707880432753715</v>
      </c>
      <c r="N42" s="54"/>
      <c r="O42" s="38">
        <v>31.707880432753715</v>
      </c>
    </row>
    <row r="43" spans="2:15" ht="12.75">
      <c r="B43" s="40" t="s">
        <v>11</v>
      </c>
      <c r="C43" s="95" t="s">
        <v>1</v>
      </c>
      <c r="D43" s="60">
        <v>4.127307692307692</v>
      </c>
      <c r="E43" s="90"/>
      <c r="F43" s="90"/>
      <c r="G43" s="90"/>
      <c r="H43" s="90"/>
      <c r="I43" s="90"/>
      <c r="J43" s="90"/>
      <c r="L43" s="50">
        <v>11.051218253968255</v>
      </c>
      <c r="M43" s="29">
        <v>40.33694662698413</v>
      </c>
      <c r="N43" s="54"/>
      <c r="O43" s="38">
        <v>40.33694662698413</v>
      </c>
    </row>
    <row r="44" spans="2:16" ht="12.75">
      <c r="B44" s="40" t="s">
        <v>79</v>
      </c>
      <c r="C44" s="95" t="s">
        <v>1</v>
      </c>
      <c r="D44" s="60"/>
      <c r="E44" s="90"/>
      <c r="F44" s="90"/>
      <c r="G44" s="90"/>
      <c r="H44" s="90"/>
      <c r="I44" s="90"/>
      <c r="J44" s="90"/>
      <c r="L44" s="50">
        <v>4.733588920784498</v>
      </c>
      <c r="M44" s="29">
        <v>17.277599560863415</v>
      </c>
      <c r="N44" s="54"/>
      <c r="O44" s="38">
        <v>17.277599560863415</v>
      </c>
      <c r="P44" s="3"/>
    </row>
    <row r="45" spans="2:16" ht="12.75">
      <c r="B45" s="40" t="s">
        <v>80</v>
      </c>
      <c r="C45" s="95" t="s">
        <v>1</v>
      </c>
      <c r="D45" s="60"/>
      <c r="E45" s="90"/>
      <c r="F45" s="90"/>
      <c r="G45" s="90"/>
      <c r="H45" s="90"/>
      <c r="I45" s="90"/>
      <c r="J45" s="90"/>
      <c r="L45" s="50">
        <v>5.191051542001996</v>
      </c>
      <c r="M45" s="29">
        <v>18.947338128307287</v>
      </c>
      <c r="N45" s="54"/>
      <c r="O45" s="38">
        <v>18.947338128307287</v>
      </c>
      <c r="P45" s="3"/>
    </row>
    <row r="46" spans="2:15" ht="12.75">
      <c r="B46" s="40" t="s">
        <v>112</v>
      </c>
      <c r="C46" s="95" t="s">
        <v>1</v>
      </c>
      <c r="D46" s="60"/>
      <c r="E46" s="90"/>
      <c r="F46" s="90"/>
      <c r="G46" s="90"/>
      <c r="H46" s="90"/>
      <c r="I46" s="90"/>
      <c r="J46" s="90"/>
      <c r="L46" s="50">
        <v>7.49162461746725</v>
      </c>
      <c r="M46" s="29">
        <v>27.34442985375546</v>
      </c>
      <c r="N46" s="54"/>
      <c r="O46" s="38">
        <v>27.34442985375546</v>
      </c>
    </row>
    <row r="47" spans="2:15" ht="12.75">
      <c r="B47" s="40" t="s">
        <v>13</v>
      </c>
      <c r="C47" s="95" t="s">
        <v>12</v>
      </c>
      <c r="D47" s="60"/>
      <c r="E47" s="90"/>
      <c r="F47" s="90"/>
      <c r="G47" s="90"/>
      <c r="H47" s="90"/>
      <c r="I47" s="90"/>
      <c r="J47" s="90"/>
      <c r="L47" s="50">
        <v>2.833693189526522</v>
      </c>
      <c r="M47" s="29">
        <v>10.342980141771804</v>
      </c>
      <c r="N47" s="54"/>
      <c r="O47" s="38">
        <v>10.342980141771804</v>
      </c>
    </row>
    <row r="48" spans="2:15" ht="12.75">
      <c r="B48" s="40" t="s">
        <v>14</v>
      </c>
      <c r="C48" s="95" t="s">
        <v>12</v>
      </c>
      <c r="D48" s="60"/>
      <c r="E48" s="90"/>
      <c r="F48" s="90"/>
      <c r="G48" s="90"/>
      <c r="H48" s="90"/>
      <c r="I48" s="90"/>
      <c r="J48" s="90"/>
      <c r="L48" s="50">
        <v>2.7738009428842765</v>
      </c>
      <c r="M48" s="29">
        <v>10.12437344152761</v>
      </c>
      <c r="N48" s="54"/>
      <c r="O48" s="38">
        <v>10.12437344152761</v>
      </c>
    </row>
    <row r="49" spans="2:15" ht="12.75">
      <c r="B49" s="37" t="s">
        <v>15</v>
      </c>
      <c r="C49" s="95" t="s">
        <v>12</v>
      </c>
      <c r="D49" s="60"/>
      <c r="E49" s="90"/>
      <c r="F49" s="90"/>
      <c r="G49" s="90"/>
      <c r="H49" s="90"/>
      <c r="I49" s="90"/>
      <c r="J49" s="90"/>
      <c r="L49" s="50">
        <v>3.208735619318953</v>
      </c>
      <c r="M49" s="29">
        <v>11.711885010514179</v>
      </c>
      <c r="N49" s="54"/>
      <c r="O49" s="38">
        <v>11.711885010514179</v>
      </c>
    </row>
    <row r="50" spans="2:15" ht="12.75">
      <c r="B50" s="37" t="s">
        <v>16</v>
      </c>
      <c r="C50" s="95" t="s">
        <v>12</v>
      </c>
      <c r="D50" s="60"/>
      <c r="E50" s="90"/>
      <c r="F50" s="90"/>
      <c r="G50" s="90"/>
      <c r="H50" s="90"/>
      <c r="I50" s="90"/>
      <c r="J50" s="90"/>
      <c r="L50" s="50">
        <v>2.7430353751187098</v>
      </c>
      <c r="M50" s="29">
        <v>10.01207911918329</v>
      </c>
      <c r="N50" s="54"/>
      <c r="O50" s="38">
        <v>10.01207911918329</v>
      </c>
    </row>
    <row r="51" spans="2:15" ht="12.75">
      <c r="B51" s="39" t="s">
        <v>17</v>
      </c>
      <c r="C51" s="95" t="s">
        <v>12</v>
      </c>
      <c r="D51" s="59"/>
      <c r="E51" s="90"/>
      <c r="F51" s="90"/>
      <c r="G51" s="90"/>
      <c r="H51" s="90"/>
      <c r="I51" s="90"/>
      <c r="J51" s="90"/>
      <c r="L51" s="50">
        <v>3.9101870845204205</v>
      </c>
      <c r="M51" s="29">
        <v>14.272182858499535</v>
      </c>
      <c r="N51" s="54"/>
      <c r="O51" s="38">
        <v>14.272182858499535</v>
      </c>
    </row>
    <row r="52" spans="2:15" ht="12.75">
      <c r="B52" s="35" t="s">
        <v>18</v>
      </c>
      <c r="C52" s="95" t="s">
        <v>12</v>
      </c>
      <c r="D52" s="59"/>
      <c r="E52" s="90"/>
      <c r="F52" s="90"/>
      <c r="G52" s="90"/>
      <c r="H52" s="90"/>
      <c r="I52" s="90"/>
      <c r="J52" s="90"/>
      <c r="L52" s="50">
        <v>3.750653201736534</v>
      </c>
      <c r="M52" s="29">
        <v>13.689884186338348</v>
      </c>
      <c r="N52" s="54"/>
      <c r="O52" s="38">
        <v>13.689884186338348</v>
      </c>
    </row>
    <row r="53" spans="2:15" ht="12.75">
      <c r="B53" s="37" t="s">
        <v>19</v>
      </c>
      <c r="C53" s="95" t="s">
        <v>12</v>
      </c>
      <c r="D53" s="60"/>
      <c r="E53" s="90"/>
      <c r="F53" s="90"/>
      <c r="G53" s="90"/>
      <c r="H53" s="90"/>
      <c r="I53" s="90"/>
      <c r="J53" s="90"/>
      <c r="L53" s="50">
        <v>3.566193494776828</v>
      </c>
      <c r="M53" s="29">
        <v>13.016606255935422</v>
      </c>
      <c r="N53" s="54"/>
      <c r="O53" s="38">
        <v>13.016606255935422</v>
      </c>
    </row>
    <row r="54" spans="2:15" ht="12.75">
      <c r="B54" s="37" t="s">
        <v>20</v>
      </c>
      <c r="C54" s="95" t="s">
        <v>12</v>
      </c>
      <c r="D54" s="60"/>
      <c r="E54" s="90"/>
      <c r="F54" s="90"/>
      <c r="G54" s="90"/>
      <c r="H54" s="90"/>
      <c r="I54" s="90"/>
      <c r="J54" s="90"/>
      <c r="L54" s="50">
        <v>4.124457841541174</v>
      </c>
      <c r="M54" s="29">
        <v>15.054271121625286</v>
      </c>
      <c r="N54" s="54"/>
      <c r="O54" s="38">
        <v>15.054271121625286</v>
      </c>
    </row>
    <row r="55" spans="2:15" ht="12.75">
      <c r="B55" s="37" t="s">
        <v>21</v>
      </c>
      <c r="C55" s="95" t="s">
        <v>12</v>
      </c>
      <c r="D55" s="60"/>
      <c r="E55" s="90"/>
      <c r="F55" s="90"/>
      <c r="G55" s="90"/>
      <c r="H55" s="90"/>
      <c r="I55" s="90"/>
      <c r="J55" s="90"/>
      <c r="L55" s="50">
        <v>5.129967609550944</v>
      </c>
      <c r="M55" s="29">
        <v>18.724381774860944</v>
      </c>
      <c r="N55" s="54"/>
      <c r="O55" s="38">
        <v>18.724381774860944</v>
      </c>
    </row>
    <row r="56" spans="2:15" ht="12.75">
      <c r="B56" s="37" t="s">
        <v>22</v>
      </c>
      <c r="C56" s="95" t="s">
        <v>12</v>
      </c>
      <c r="D56" s="60"/>
      <c r="E56" s="90"/>
      <c r="F56" s="90"/>
      <c r="G56" s="90"/>
      <c r="H56" s="90"/>
      <c r="I56" s="90"/>
      <c r="J56" s="90"/>
      <c r="L56" s="50">
        <v>4.460098256681592</v>
      </c>
      <c r="M56" s="29">
        <v>16.27935863688781</v>
      </c>
      <c r="N56" s="54"/>
      <c r="O56" s="38">
        <v>16.27935863688781</v>
      </c>
    </row>
    <row r="57" spans="2:15" ht="12.75">
      <c r="B57" s="37" t="s">
        <v>23</v>
      </c>
      <c r="C57" s="95" t="s">
        <v>12</v>
      </c>
      <c r="D57" s="60"/>
      <c r="E57" s="90"/>
      <c r="F57" s="90"/>
      <c r="G57" s="90"/>
      <c r="H57" s="90"/>
      <c r="I57" s="90"/>
      <c r="J57" s="90"/>
      <c r="L57" s="50">
        <v>4.471830246913582</v>
      </c>
      <c r="M57" s="29">
        <v>16.322180401234572</v>
      </c>
      <c r="N57" s="54"/>
      <c r="O57" s="38">
        <v>16.322180401234572</v>
      </c>
    </row>
    <row r="58" spans="2:15" ht="12.75">
      <c r="B58" s="37" t="s">
        <v>24</v>
      </c>
      <c r="C58" s="95" t="s">
        <v>12</v>
      </c>
      <c r="D58" s="60"/>
      <c r="E58" s="90"/>
      <c r="F58" s="90"/>
      <c r="G58" s="90"/>
      <c r="H58" s="90"/>
      <c r="I58" s="90"/>
      <c r="J58" s="90"/>
      <c r="L58" s="50">
        <v>2.560401980735313</v>
      </c>
      <c r="M58" s="29">
        <v>9.345467229683893</v>
      </c>
      <c r="N58" s="54"/>
      <c r="O58" s="38">
        <v>9.345467229683893</v>
      </c>
    </row>
    <row r="59" spans="2:15" ht="12.75">
      <c r="B59" s="37" t="s">
        <v>25</v>
      </c>
      <c r="C59" s="95" t="s">
        <v>12</v>
      </c>
      <c r="D59" s="60"/>
      <c r="E59" s="90"/>
      <c r="F59" s="90"/>
      <c r="G59" s="90"/>
      <c r="H59" s="90"/>
      <c r="I59" s="90"/>
      <c r="J59" s="90"/>
      <c r="L59" s="50">
        <v>2.7241345814679145</v>
      </c>
      <c r="M59" s="29">
        <v>9.943091222357888</v>
      </c>
      <c r="N59" s="54"/>
      <c r="O59" s="38">
        <v>9.943091222357888</v>
      </c>
    </row>
    <row r="60" spans="2:15" ht="12.75">
      <c r="B60" s="37" t="s">
        <v>26</v>
      </c>
      <c r="C60" s="95" t="s">
        <v>12</v>
      </c>
      <c r="D60" s="60"/>
      <c r="E60" s="90"/>
      <c r="F60" s="90"/>
      <c r="G60" s="90"/>
      <c r="H60" s="90"/>
      <c r="I60" s="90"/>
      <c r="J60" s="90"/>
      <c r="L60" s="50">
        <v>1.6126419074752412</v>
      </c>
      <c r="M60" s="29">
        <v>5.88614296228463</v>
      </c>
      <c r="N60" s="54"/>
      <c r="O60" s="38">
        <v>5.88614296228463</v>
      </c>
    </row>
    <row r="61" spans="2:15" ht="12.75">
      <c r="B61" s="37" t="s">
        <v>27</v>
      </c>
      <c r="C61" s="95" t="s">
        <v>12</v>
      </c>
      <c r="D61" s="60"/>
      <c r="E61" s="90"/>
      <c r="F61" s="90"/>
      <c r="G61" s="90"/>
      <c r="H61" s="90"/>
      <c r="I61" s="90"/>
      <c r="J61" s="90"/>
      <c r="L61" s="50">
        <v>1.3299270112603447</v>
      </c>
      <c r="M61" s="29">
        <v>4.854233591100258</v>
      </c>
      <c r="N61" s="54"/>
      <c r="O61" s="38">
        <v>4.854233591100258</v>
      </c>
    </row>
    <row r="62" spans="2:15" ht="12.75">
      <c r="B62" s="37" t="s">
        <v>32</v>
      </c>
      <c r="C62" s="95" t="s">
        <v>39</v>
      </c>
      <c r="D62" s="60">
        <v>4.936538461538461</v>
      </c>
      <c r="E62" s="90"/>
      <c r="F62" s="90"/>
      <c r="G62" s="90"/>
      <c r="H62" s="90"/>
      <c r="I62" s="90"/>
      <c r="J62" s="90"/>
      <c r="L62" s="50">
        <v>4.455086996336997</v>
      </c>
      <c r="M62" s="29">
        <v>16.261067536630037</v>
      </c>
      <c r="N62" s="54"/>
      <c r="O62" s="38">
        <v>16.261067536630037</v>
      </c>
    </row>
    <row r="63" spans="2:15" ht="12.75">
      <c r="B63" s="37" t="s">
        <v>33</v>
      </c>
      <c r="C63" s="95" t="s">
        <v>39</v>
      </c>
      <c r="D63" s="60">
        <v>8.564807692307692</v>
      </c>
      <c r="E63" s="90"/>
      <c r="F63" s="90"/>
      <c r="G63" s="90"/>
      <c r="H63" s="90"/>
      <c r="I63" s="90"/>
      <c r="J63" s="90"/>
      <c r="L63" s="50">
        <v>6.783650815071868</v>
      </c>
      <c r="M63" s="29">
        <v>24.76032547501232</v>
      </c>
      <c r="N63" s="54"/>
      <c r="O63" s="38">
        <v>24.76032547501232</v>
      </c>
    </row>
    <row r="64" spans="2:15" ht="12.75">
      <c r="B64" s="37" t="s">
        <v>34</v>
      </c>
      <c r="C64" s="95" t="s">
        <v>39</v>
      </c>
      <c r="D64" s="60">
        <v>6.185961538461539</v>
      </c>
      <c r="E64" s="90"/>
      <c r="F64" s="90"/>
      <c r="G64" s="90"/>
      <c r="H64" s="90"/>
      <c r="I64" s="90"/>
      <c r="J64" s="90"/>
      <c r="L64" s="50">
        <v>10.40784340659341</v>
      </c>
      <c r="M64" s="29">
        <v>37.988628434065944</v>
      </c>
      <c r="N64" s="54"/>
      <c r="O64" s="38">
        <v>37.988628434065944</v>
      </c>
    </row>
    <row r="65" spans="2:15" ht="12.75">
      <c r="B65" s="37" t="s">
        <v>35</v>
      </c>
      <c r="C65" s="95" t="s">
        <v>39</v>
      </c>
      <c r="D65" s="60">
        <v>2.123653846153846</v>
      </c>
      <c r="E65" s="90"/>
      <c r="F65" s="90"/>
      <c r="G65" s="90"/>
      <c r="H65" s="90"/>
      <c r="I65" s="90"/>
      <c r="J65" s="90"/>
      <c r="L65" s="50">
        <v>3.256672332540753</v>
      </c>
      <c r="M65" s="29">
        <v>11.886854013773748</v>
      </c>
      <c r="N65" s="54"/>
      <c r="O65" s="38">
        <v>11.886854013773748</v>
      </c>
    </row>
    <row r="66" spans="2:15" ht="12.75">
      <c r="B66" s="37" t="s">
        <v>36</v>
      </c>
      <c r="C66" s="95" t="s">
        <v>39</v>
      </c>
      <c r="D66" s="60">
        <v>8.528653846153846</v>
      </c>
      <c r="E66" s="90"/>
      <c r="F66" s="90"/>
      <c r="G66" s="90"/>
      <c r="H66" s="90"/>
      <c r="I66" s="90"/>
      <c r="J66" s="90"/>
      <c r="L66" s="50">
        <v>3.806944294496925</v>
      </c>
      <c r="M66" s="29">
        <v>13.895346674913776</v>
      </c>
      <c r="N66" s="54"/>
      <c r="O66" s="38">
        <v>13.895346674913776</v>
      </c>
    </row>
    <row r="67" spans="2:15" ht="12.75">
      <c r="B67" s="37" t="s">
        <v>37</v>
      </c>
      <c r="C67" s="95" t="s">
        <v>39</v>
      </c>
      <c r="D67" s="60">
        <v>32.39788461538462</v>
      </c>
      <c r="E67" s="90"/>
      <c r="F67" s="90"/>
      <c r="G67" s="90"/>
      <c r="H67" s="90"/>
      <c r="I67" s="90"/>
      <c r="J67" s="90"/>
      <c r="L67" s="50">
        <v>7.235115189064409</v>
      </c>
      <c r="M67" s="29">
        <v>26.408170440085094</v>
      </c>
      <c r="N67" s="54"/>
      <c r="O67" s="38">
        <v>26.408170440085094</v>
      </c>
    </row>
    <row r="68" spans="2:15" ht="12.75">
      <c r="B68" s="37" t="s">
        <v>38</v>
      </c>
      <c r="C68" s="95" t="s">
        <v>39</v>
      </c>
      <c r="D68" s="60">
        <v>1.15</v>
      </c>
      <c r="E68" s="90"/>
      <c r="F68" s="90"/>
      <c r="G68" s="90"/>
      <c r="H68" s="90"/>
      <c r="I68" s="90"/>
      <c r="J68" s="90"/>
      <c r="L68" s="50">
        <v>4.331038156288156</v>
      </c>
      <c r="M68" s="29">
        <v>15.80828927045177</v>
      </c>
      <c r="N68" s="54"/>
      <c r="O68" s="38">
        <v>15.80828927045177</v>
      </c>
    </row>
    <row r="69" spans="2:15" ht="12.75">
      <c r="B69" s="35" t="s">
        <v>40</v>
      </c>
      <c r="C69" s="95" t="s">
        <v>42</v>
      </c>
      <c r="D69" s="59">
        <v>8.52173076923077</v>
      </c>
      <c r="E69" s="90"/>
      <c r="F69" s="90"/>
      <c r="G69" s="90"/>
      <c r="H69" s="90"/>
      <c r="I69" s="90"/>
      <c r="J69" s="90"/>
      <c r="L69" s="50">
        <v>9.393035714285713</v>
      </c>
      <c r="M69" s="29">
        <v>34.28458035714285</v>
      </c>
      <c r="N69" s="54"/>
      <c r="O69" s="38">
        <v>34.28458035714285</v>
      </c>
    </row>
    <row r="70" spans="2:15" ht="12.75">
      <c r="B70" s="37" t="s">
        <v>106</v>
      </c>
      <c r="C70" s="95" t="s">
        <v>42</v>
      </c>
      <c r="D70" s="60"/>
      <c r="E70" s="90"/>
      <c r="F70" s="90"/>
      <c r="G70" s="90"/>
      <c r="H70" s="90"/>
      <c r="I70" s="90"/>
      <c r="J70" s="90"/>
      <c r="L70" s="50">
        <v>8.20232359176852</v>
      </c>
      <c r="M70" s="29">
        <v>29.9384811099551</v>
      </c>
      <c r="N70" s="54"/>
      <c r="O70" s="38">
        <v>29.9384811099551</v>
      </c>
    </row>
    <row r="71" spans="2:15" ht="12.75">
      <c r="B71" s="37" t="s">
        <v>41</v>
      </c>
      <c r="C71" s="95" t="s">
        <v>42</v>
      </c>
      <c r="D71" s="60"/>
      <c r="E71" s="90"/>
      <c r="F71" s="90"/>
      <c r="G71" s="90"/>
      <c r="H71" s="90"/>
      <c r="I71" s="90"/>
      <c r="J71" s="90"/>
      <c r="L71" s="50">
        <v>9.956751424501425</v>
      </c>
      <c r="M71" s="29">
        <v>36.3421426994302</v>
      </c>
      <c r="N71" s="54"/>
      <c r="O71" s="38">
        <v>36.3421426994302</v>
      </c>
    </row>
    <row r="72" spans="2:15" ht="12.75">
      <c r="B72" s="37" t="s">
        <v>28</v>
      </c>
      <c r="C72" s="95" t="s">
        <v>121</v>
      </c>
      <c r="D72" s="60">
        <v>3.386346153846154</v>
      </c>
      <c r="E72" s="90"/>
      <c r="F72" s="90"/>
      <c r="G72" s="90"/>
      <c r="H72" s="90"/>
      <c r="I72" s="90"/>
      <c r="J72" s="90"/>
      <c r="L72" s="50">
        <v>13.390772588522585</v>
      </c>
      <c r="M72" s="29">
        <v>48.87631994810744</v>
      </c>
      <c r="N72" s="54"/>
      <c r="O72" s="38">
        <v>48.87631994810744</v>
      </c>
    </row>
    <row r="73" spans="2:15" ht="12.75">
      <c r="B73" s="37" t="s">
        <v>29</v>
      </c>
      <c r="C73" s="95" t="s">
        <v>121</v>
      </c>
      <c r="D73" s="60">
        <v>2.196153846153846</v>
      </c>
      <c r="E73" s="90"/>
      <c r="F73" s="90"/>
      <c r="G73" s="90"/>
      <c r="H73" s="90"/>
      <c r="I73" s="90"/>
      <c r="J73" s="90"/>
      <c r="L73" s="50">
        <v>4.11535073260074</v>
      </c>
      <c r="M73" s="29">
        <v>15.021030173992703</v>
      </c>
      <c r="N73" s="54"/>
      <c r="O73" s="38">
        <v>15.021030173992703</v>
      </c>
    </row>
    <row r="74" spans="2:15" ht="12.75">
      <c r="B74" s="37" t="s">
        <v>30</v>
      </c>
      <c r="C74" s="95" t="s">
        <v>121</v>
      </c>
      <c r="D74" s="60">
        <v>2.8655769230769232</v>
      </c>
      <c r="E74" s="90"/>
      <c r="F74" s="90"/>
      <c r="G74" s="90"/>
      <c r="H74" s="90"/>
      <c r="I74" s="90"/>
      <c r="J74" s="90"/>
      <c r="L74" s="50">
        <v>4.133714285714282</v>
      </c>
      <c r="M74" s="29">
        <v>15.088057142857128</v>
      </c>
      <c r="N74" s="54"/>
      <c r="O74" s="38">
        <v>15.088057142857128</v>
      </c>
    </row>
    <row r="75" spans="2:15" ht="12.75">
      <c r="B75" s="37" t="s">
        <v>31</v>
      </c>
      <c r="C75" s="95" t="s">
        <v>121</v>
      </c>
      <c r="D75" s="60">
        <v>1.0226923076923078</v>
      </c>
      <c r="E75" s="90"/>
      <c r="F75" s="90"/>
      <c r="G75" s="90"/>
      <c r="H75" s="90"/>
      <c r="I75" s="90"/>
      <c r="J75" s="90"/>
      <c r="L75" s="50">
        <v>6.173448412698411</v>
      </c>
      <c r="M75" s="29">
        <v>22.5330867063492</v>
      </c>
      <c r="N75" s="54"/>
      <c r="O75" s="38">
        <v>22.5330867063492</v>
      </c>
    </row>
    <row r="76" spans="2:15" ht="12.75">
      <c r="B76" s="40" t="s">
        <v>124</v>
      </c>
      <c r="C76" s="95" t="s">
        <v>119</v>
      </c>
      <c r="D76" s="62"/>
      <c r="E76" s="90"/>
      <c r="F76" s="90"/>
      <c r="G76" s="90"/>
      <c r="H76" s="90"/>
      <c r="I76" s="90"/>
      <c r="J76" s="90"/>
      <c r="L76" s="50">
        <v>0.9390749240004521</v>
      </c>
      <c r="M76" s="29">
        <v>3.4276234726016503</v>
      </c>
      <c r="N76" s="54"/>
      <c r="O76" s="38">
        <v>3.4276234726016503</v>
      </c>
    </row>
    <row r="77" spans="2:15" ht="12.75">
      <c r="B77" s="40" t="s">
        <v>166</v>
      </c>
      <c r="C77" s="95" t="s">
        <v>166</v>
      </c>
      <c r="D77" s="62"/>
      <c r="E77" s="90"/>
      <c r="F77" s="90"/>
      <c r="G77" s="90"/>
      <c r="H77" s="90"/>
      <c r="I77" s="90"/>
      <c r="J77" s="90"/>
      <c r="L77" s="50">
        <v>0</v>
      </c>
      <c r="M77" s="29">
        <v>0</v>
      </c>
      <c r="N77" s="54"/>
      <c r="O77" s="38">
        <v>0</v>
      </c>
    </row>
  </sheetData>
  <sheetProtection/>
  <mergeCells count="13">
    <mergeCell ref="L2:L3"/>
    <mergeCell ref="M2:M3"/>
    <mergeCell ref="N2:N3"/>
    <mergeCell ref="O2:O3"/>
    <mergeCell ref="J2:J3"/>
    <mergeCell ref="B2:B3"/>
    <mergeCell ref="D2:D3"/>
    <mergeCell ref="E2:E3"/>
    <mergeCell ref="F2:F3"/>
    <mergeCell ref="G2:G3"/>
    <mergeCell ref="H2:H3"/>
    <mergeCell ref="C2:C3"/>
    <mergeCell ref="I2:I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19.57421875" style="0" bestFit="1" customWidth="1"/>
    <col min="3" max="3" width="13.7109375" style="0" customWidth="1"/>
    <col min="4" max="4" width="11.00390625" style="0" customWidth="1"/>
    <col min="5" max="5" width="13.421875" style="0" customWidth="1"/>
    <col min="6" max="6" width="12.140625" style="0" customWidth="1"/>
    <col min="7" max="7" width="10.7109375" style="0" customWidth="1"/>
    <col min="9" max="9" width="12.421875" style="0" customWidth="1"/>
    <col min="10" max="10" width="14.57421875" style="0" customWidth="1"/>
    <col min="11" max="11" width="12.00390625" style="0" customWidth="1"/>
    <col min="12" max="12" width="13.57421875" style="0" customWidth="1"/>
    <col min="13" max="13" width="12.140625" style="0" customWidth="1"/>
    <col min="14" max="14" width="10.7109375" style="0" customWidth="1"/>
  </cols>
  <sheetData>
    <row r="2" spans="2:9" ht="12.75">
      <c r="B2" s="42" t="s">
        <v>142</v>
      </c>
      <c r="I2" s="42" t="s">
        <v>125</v>
      </c>
    </row>
    <row r="4" spans="2:13" ht="25.5">
      <c r="B4" s="32" t="s">
        <v>148</v>
      </c>
      <c r="C4" s="25" t="s">
        <v>149</v>
      </c>
      <c r="D4" s="25" t="s">
        <v>134</v>
      </c>
      <c r="E4" s="25" t="s">
        <v>147</v>
      </c>
      <c r="F4" s="25" t="s">
        <v>135</v>
      </c>
      <c r="I4" s="32" t="s">
        <v>148</v>
      </c>
      <c r="J4" s="25" t="s">
        <v>149</v>
      </c>
      <c r="K4" s="25" t="s">
        <v>134</v>
      </c>
      <c r="L4" s="25" t="s">
        <v>147</v>
      </c>
      <c r="M4" s="25" t="s">
        <v>135</v>
      </c>
    </row>
    <row r="5" spans="2:15" ht="12.75">
      <c r="B5" s="27" t="s">
        <v>93</v>
      </c>
      <c r="C5" s="33" t="s">
        <v>143</v>
      </c>
      <c r="D5" s="33">
        <v>176</v>
      </c>
      <c r="E5" s="34">
        <v>6.365600000000001</v>
      </c>
      <c r="F5" s="30">
        <v>1120.3456</v>
      </c>
      <c r="G5" s="92"/>
      <c r="I5" s="48" t="s">
        <v>111</v>
      </c>
      <c r="J5" s="28" t="s">
        <v>143</v>
      </c>
      <c r="K5" s="33">
        <v>160</v>
      </c>
      <c r="L5" s="49">
        <v>31.707880432753715</v>
      </c>
      <c r="M5" s="51">
        <v>5073.260869240595</v>
      </c>
      <c r="O5" s="92"/>
    </row>
    <row r="6" spans="2:15" ht="12.75">
      <c r="B6" s="31" t="s">
        <v>91</v>
      </c>
      <c r="C6" s="33" t="s">
        <v>127</v>
      </c>
      <c r="D6" s="33">
        <v>161</v>
      </c>
      <c r="E6" s="34">
        <v>9.442060837886906</v>
      </c>
      <c r="F6" s="30">
        <v>1520.1717948997918</v>
      </c>
      <c r="G6" s="92"/>
      <c r="I6" s="48" t="s">
        <v>109</v>
      </c>
      <c r="J6" s="28" t="s">
        <v>127</v>
      </c>
      <c r="K6" s="33">
        <v>160</v>
      </c>
      <c r="L6" s="49">
        <v>22.06156876171422</v>
      </c>
      <c r="M6" s="52">
        <v>5294.776502811413</v>
      </c>
      <c r="O6" s="92"/>
    </row>
    <row r="7" spans="2:15" ht="12.75">
      <c r="B7" s="27" t="s">
        <v>92</v>
      </c>
      <c r="C7" s="33" t="s">
        <v>128</v>
      </c>
      <c r="D7" s="33">
        <v>161</v>
      </c>
      <c r="E7" s="34">
        <v>20.573802364283214</v>
      </c>
      <c r="F7" s="30">
        <v>3312.3821806495976</v>
      </c>
      <c r="G7" s="92"/>
      <c r="I7" s="48" t="s">
        <v>110</v>
      </c>
      <c r="J7" s="28" t="s">
        <v>128</v>
      </c>
      <c r="K7" s="33">
        <v>160</v>
      </c>
      <c r="L7" s="49">
        <v>20.253472495151904</v>
      </c>
      <c r="M7" s="52">
        <v>4860.833398836457</v>
      </c>
      <c r="O7" s="92"/>
    </row>
    <row r="8" spans="3:10" ht="12.75">
      <c r="C8" s="6"/>
      <c r="J8" s="6"/>
    </row>
    <row r="9" spans="2:9" ht="12.75">
      <c r="B9" s="1" t="s">
        <v>131</v>
      </c>
      <c r="C9" s="1"/>
      <c r="D9" s="1"/>
      <c r="E9" s="1"/>
      <c r="F9" s="1"/>
      <c r="I9" s="1" t="s">
        <v>131</v>
      </c>
    </row>
    <row r="10" spans="2:9" ht="12.75">
      <c r="B10" s="3" t="s">
        <v>132</v>
      </c>
      <c r="I10" s="3" t="s">
        <v>132</v>
      </c>
    </row>
    <row r="11" spans="2:9" ht="12.75">
      <c r="B11" s="3" t="s">
        <v>146</v>
      </c>
      <c r="I11" s="3" t="s">
        <v>146</v>
      </c>
    </row>
    <row r="12" spans="2:9" ht="12.75">
      <c r="B12" s="3" t="s">
        <v>133</v>
      </c>
      <c r="I12" s="3" t="s">
        <v>153</v>
      </c>
    </row>
    <row r="14" spans="2:15" s="1" customFormat="1" ht="25.5">
      <c r="B14" s="24" t="s">
        <v>150</v>
      </c>
      <c r="C14" s="47" t="s">
        <v>134</v>
      </c>
      <c r="D14" s="47" t="s">
        <v>135</v>
      </c>
      <c r="E14" s="25" t="s">
        <v>147</v>
      </c>
      <c r="I14" s="24" t="s">
        <v>150</v>
      </c>
      <c r="J14" s="47" t="s">
        <v>134</v>
      </c>
      <c r="K14" s="47" t="s">
        <v>135</v>
      </c>
      <c r="L14" s="25" t="s">
        <v>147</v>
      </c>
      <c r="O14"/>
    </row>
    <row r="15" spans="2:12" ht="12.75">
      <c r="B15" s="28" t="s">
        <v>129</v>
      </c>
      <c r="C15" s="45">
        <f>D6+D5/2</f>
        <v>249</v>
      </c>
      <c r="D15" s="46">
        <f>F6+F5/2</f>
        <v>2080.344594899792</v>
      </c>
      <c r="E15" s="44">
        <f>D15/C15</f>
        <v>8.354797569878682</v>
      </c>
      <c r="I15" s="53" t="s">
        <v>151</v>
      </c>
      <c r="J15" s="54">
        <f>K6+K5/2</f>
        <v>240</v>
      </c>
      <c r="K15" s="55">
        <f>M6+M5/2</f>
        <v>7831.40693743171</v>
      </c>
      <c r="L15" s="56">
        <f>K15/J15</f>
        <v>32.63086223929879</v>
      </c>
    </row>
    <row r="16" spans="2:15" ht="12.75">
      <c r="B16" s="28" t="s">
        <v>130</v>
      </c>
      <c r="C16" s="45">
        <f>D7+D5/2</f>
        <v>249</v>
      </c>
      <c r="D16" s="46">
        <f>F7+F5/2</f>
        <v>3872.5549806495974</v>
      </c>
      <c r="E16" s="44">
        <f>D16/C16</f>
        <v>15.552429641163041</v>
      </c>
      <c r="I16" s="53" t="s">
        <v>152</v>
      </c>
      <c r="J16" s="54">
        <f>K7+K5/2</f>
        <v>240</v>
      </c>
      <c r="K16" s="55">
        <f>M7+M5/2</f>
        <v>7397.4638334567535</v>
      </c>
      <c r="L16" s="56">
        <f>K16/J16</f>
        <v>30.822765972736473</v>
      </c>
      <c r="M16" s="1"/>
      <c r="N16" s="1"/>
      <c r="O16" s="1"/>
    </row>
    <row r="17" spans="9:12" ht="12.75">
      <c r="I17" s="40" t="s">
        <v>136</v>
      </c>
      <c r="J17" s="43">
        <f>SUM(J15:J16)</f>
        <v>480</v>
      </c>
      <c r="K17" s="57">
        <f>SUM(K15:K16)</f>
        <v>15228.870770888463</v>
      </c>
      <c r="L17" s="44">
        <f>K17/J17</f>
        <v>31.72681410601763</v>
      </c>
    </row>
    <row r="18" ht="12.75">
      <c r="J18" s="3"/>
    </row>
  </sheetData>
  <sheetProtection/>
  <printOptions/>
  <pageMargins left="0.38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Bell</dc:creator>
  <cp:keywords/>
  <dc:description/>
  <cp:lastModifiedBy>mrichardson</cp:lastModifiedBy>
  <cp:lastPrinted>2009-04-28T15:29:41Z</cp:lastPrinted>
  <dcterms:created xsi:type="dcterms:W3CDTF">2007-04-11T09:07:28Z</dcterms:created>
  <dcterms:modified xsi:type="dcterms:W3CDTF">2010-08-11T09:33:05Z</dcterms:modified>
  <cp:category/>
  <cp:version/>
  <cp:contentType/>
  <cp:contentStatus/>
</cp:coreProperties>
</file>