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pr-ureg-docs\ofreg ni\zArchive of Wholesale Markets\00 - I-SEM (018)\10 - I-SEM Detailed Design\Capacity Remuneration Mechanism (CRM)\T-1 Auction 2026-27\7. Exception Application Briefing Note\"/>
    </mc:Choice>
  </mc:AlternateContent>
  <xr:revisionPtr revIDLastSave="0" documentId="8_{0D4506CE-CB5E-4902-9F86-C59D08C6177B}" xr6:coauthVersionLast="47" xr6:coauthVersionMax="47" xr10:uidLastSave="{00000000-0000-0000-0000-000000000000}"/>
  <bookViews>
    <workbookView xWindow="-19320" yWindow="-120" windowWidth="19440" windowHeight="10320" tabRatio="844" firstSheet="2" activeTab="3" xr2:uid="{00000000-000D-0000-FFFF-FFFF00000000}"/>
  </bookViews>
  <sheets>
    <sheet name="Unit and Contact details" sheetId="2" r:id="rId1"/>
    <sheet name="Investment Spend Detail" sheetId="33" r:id="rId2"/>
    <sheet name="Implementation Plan" sheetId="48" r:id="rId3"/>
    <sheet name="ILC Submission &amp; Historic Cost" sheetId="39" r:id="rId4"/>
    <sheet name="Historic cost Supporting Info" sheetId="11" r:id="rId5"/>
    <sheet name="refurb. inv. for CY202627" sheetId="31" r:id="rId6"/>
    <sheet name="UFI for CY202526" sheetId="49" r:id="rId7"/>
    <sheet name="UFI for CY202425" sheetId="40" r:id="rId8"/>
    <sheet name="UFI for CY202324" sheetId="41" r:id="rId9"/>
    <sheet name="UFI for CY202223" sheetId="42" r:id="rId10"/>
    <sheet name="UFI Supporting information 2" sheetId="47" r:id="rId11"/>
    <sheet name="Additional Modelling Info" sheetId="10" r:id="rId12"/>
  </sheets>
  <definedNames>
    <definedName name="_xlnm.Print_Area" localSheetId="0">'Unit and Contact details'!$A$1:$F$54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31" l="1"/>
  <c r="D15" i="31"/>
  <c r="G66" i="42" l="1"/>
  <c r="F66" i="42"/>
  <c r="E66" i="42"/>
  <c r="D66" i="42"/>
  <c r="C66" i="42"/>
  <c r="G66" i="41"/>
  <c r="F66" i="41"/>
  <c r="E66" i="41"/>
  <c r="D66" i="41"/>
  <c r="C66" i="41"/>
  <c r="G66" i="40"/>
  <c r="F66" i="40"/>
  <c r="E66" i="40"/>
  <c r="D66" i="40"/>
  <c r="C66" i="40"/>
  <c r="G66" i="49"/>
  <c r="F66" i="49"/>
  <c r="E66" i="49"/>
  <c r="D66" i="49"/>
  <c r="C66" i="49"/>
  <c r="D12" i="31" l="1"/>
  <c r="D8" i="31"/>
  <c r="D30" i="31" l="1"/>
  <c r="D32" i="31" s="1"/>
  <c r="N12" i="31"/>
  <c r="O12" i="31"/>
  <c r="P12" i="31"/>
  <c r="Q12" i="31"/>
  <c r="N8" i="31"/>
  <c r="O8" i="31"/>
  <c r="P8" i="31"/>
  <c r="Q8" i="31"/>
  <c r="N30" i="31"/>
  <c r="O30" i="31"/>
  <c r="P30" i="31"/>
  <c r="Q30" i="31"/>
  <c r="N54" i="49" l="1"/>
  <c r="N53" i="49"/>
  <c r="E30" i="31"/>
  <c r="F30" i="31"/>
  <c r="F32" i="31" s="1"/>
  <c r="D37" i="49"/>
  <c r="I30" i="31"/>
  <c r="J30" i="31"/>
  <c r="K30" i="31"/>
  <c r="L30" i="31"/>
  <c r="M30" i="31"/>
  <c r="G30" i="31"/>
  <c r="G32" i="31" s="1"/>
  <c r="H30" i="31"/>
  <c r="H32" i="31" s="1"/>
  <c r="E32" i="31" l="1"/>
  <c r="R54" i="49"/>
  <c r="Q54" i="49"/>
  <c r="P54" i="49"/>
  <c r="O54" i="49"/>
  <c r="R53" i="49"/>
  <c r="Q53" i="49"/>
  <c r="P53" i="49"/>
  <c r="O53" i="49"/>
  <c r="M53" i="49"/>
  <c r="L53" i="49"/>
  <c r="K53" i="49"/>
  <c r="J53" i="49"/>
  <c r="I53" i="49"/>
  <c r="H53" i="49"/>
  <c r="H55" i="49" s="1"/>
  <c r="G53" i="49"/>
  <c r="G55" i="49" s="1"/>
  <c r="F53" i="49"/>
  <c r="E53" i="49"/>
  <c r="E55" i="49" s="1"/>
  <c r="D53" i="49"/>
  <c r="D55" i="49" s="1"/>
  <c r="R38" i="49"/>
  <c r="Q38" i="49"/>
  <c r="P38" i="49"/>
  <c r="O38" i="49"/>
  <c r="N38" i="49"/>
  <c r="R37" i="49"/>
  <c r="Q37" i="49"/>
  <c r="P37" i="49"/>
  <c r="O37" i="49"/>
  <c r="N37" i="49"/>
  <c r="M37" i="49"/>
  <c r="L37" i="49"/>
  <c r="K37" i="49"/>
  <c r="J37" i="49"/>
  <c r="I37" i="49"/>
  <c r="H37" i="49"/>
  <c r="H39" i="49" s="1"/>
  <c r="G37" i="49"/>
  <c r="G39" i="49" s="1"/>
  <c r="F37" i="49"/>
  <c r="F39" i="49" s="1"/>
  <c r="E37" i="49"/>
  <c r="E39" i="49" s="1"/>
  <c r="D39" i="49"/>
  <c r="J17" i="49"/>
  <c r="K17" i="49" s="1"/>
  <c r="L17" i="49" s="1"/>
  <c r="M17" i="49" s="1"/>
  <c r="N17" i="49" s="1"/>
  <c r="O17" i="49" s="1"/>
  <c r="P17" i="49" s="1"/>
  <c r="Q17" i="49" s="1"/>
  <c r="R17" i="49" s="1"/>
  <c r="H17" i="49"/>
  <c r="G17" i="49" s="1"/>
  <c r="F17" i="49" s="1"/>
  <c r="E17" i="49" s="1"/>
  <c r="D17" i="49" s="1"/>
  <c r="C17" i="49" s="1"/>
  <c r="J16" i="49"/>
  <c r="H16" i="49"/>
  <c r="G16" i="49" s="1"/>
  <c r="J13" i="49"/>
  <c r="K13" i="49" s="1"/>
  <c r="H13" i="49"/>
  <c r="G13" i="49" s="1"/>
  <c r="F13" i="49" s="1"/>
  <c r="E13" i="49" s="1"/>
  <c r="D13" i="49" s="1"/>
  <c r="C13" i="49" s="1"/>
  <c r="J12" i="49"/>
  <c r="H12" i="49"/>
  <c r="G12" i="49" s="1"/>
  <c r="D28" i="33"/>
  <c r="D43" i="33"/>
  <c r="L50" i="42"/>
  <c r="L53" i="42" s="1"/>
  <c r="K50" i="42"/>
  <c r="K53" i="42" s="1"/>
  <c r="J50" i="42"/>
  <c r="J53" i="42" s="1"/>
  <c r="I50" i="42"/>
  <c r="I53" i="42" s="1"/>
  <c r="H50" i="42"/>
  <c r="G50" i="42"/>
  <c r="F50" i="42"/>
  <c r="E50" i="42"/>
  <c r="D50" i="42"/>
  <c r="L37" i="42"/>
  <c r="K37" i="42"/>
  <c r="J37" i="42"/>
  <c r="I37" i="42"/>
  <c r="H37" i="42"/>
  <c r="G37" i="42"/>
  <c r="G39" i="42" s="1"/>
  <c r="F37" i="42"/>
  <c r="F39" i="42" s="1"/>
  <c r="E37" i="42"/>
  <c r="E39" i="42" s="1"/>
  <c r="D37" i="42"/>
  <c r="D39" i="42" s="1"/>
  <c r="M34" i="42"/>
  <c r="M37" i="42" s="1"/>
  <c r="I17" i="42"/>
  <c r="J17" i="42" s="1"/>
  <c r="K17" i="42" s="1"/>
  <c r="L17" i="42" s="1"/>
  <c r="M17" i="42" s="1"/>
  <c r="N17" i="42" s="1"/>
  <c r="O17" i="42" s="1"/>
  <c r="P17" i="42" s="1"/>
  <c r="Q17" i="42" s="1"/>
  <c r="R17" i="42" s="1"/>
  <c r="S17" i="42" s="1"/>
  <c r="G17" i="42"/>
  <c r="F17" i="42" s="1"/>
  <c r="E17" i="42" s="1"/>
  <c r="D17" i="42" s="1"/>
  <c r="C17" i="42" s="1"/>
  <c r="I16" i="42"/>
  <c r="I18" i="42" s="1"/>
  <c r="G16" i="42"/>
  <c r="I13" i="42"/>
  <c r="J13" i="42" s="1"/>
  <c r="K13" i="42" s="1"/>
  <c r="L13" i="42" s="1"/>
  <c r="M13" i="42" s="1"/>
  <c r="N13" i="42" s="1"/>
  <c r="O13" i="42" s="1"/>
  <c r="P13" i="42" s="1"/>
  <c r="Q13" i="42" s="1"/>
  <c r="R13" i="42" s="1"/>
  <c r="S13" i="42" s="1"/>
  <c r="G13" i="42"/>
  <c r="F13" i="42" s="1"/>
  <c r="E13" i="42" s="1"/>
  <c r="D13" i="42" s="1"/>
  <c r="C13" i="42" s="1"/>
  <c r="I12" i="42"/>
  <c r="J12" i="42" s="1"/>
  <c r="K12" i="42" s="1"/>
  <c r="G12" i="42"/>
  <c r="F12" i="42" s="1"/>
  <c r="E12" i="42" s="1"/>
  <c r="S54" i="41"/>
  <c r="R54" i="41"/>
  <c r="Q54" i="41"/>
  <c r="P54" i="41"/>
  <c r="O54" i="41"/>
  <c r="N54" i="41"/>
  <c r="S53" i="41"/>
  <c r="R53" i="41"/>
  <c r="Q53" i="41"/>
  <c r="P53" i="41"/>
  <c r="O53" i="41"/>
  <c r="N53" i="41"/>
  <c r="M53" i="41"/>
  <c r="L53" i="41"/>
  <c r="K53" i="41"/>
  <c r="J53" i="41"/>
  <c r="I53" i="41"/>
  <c r="H53" i="41"/>
  <c r="H55" i="41" s="1"/>
  <c r="G53" i="41"/>
  <c r="G55" i="41" s="1"/>
  <c r="F53" i="41"/>
  <c r="F55" i="41" s="1"/>
  <c r="E53" i="41"/>
  <c r="E55" i="41" s="1"/>
  <c r="D53" i="41"/>
  <c r="D55" i="41" s="1"/>
  <c r="S38" i="41"/>
  <c r="R38" i="41"/>
  <c r="Q38" i="41"/>
  <c r="P38" i="41"/>
  <c r="O38" i="41"/>
  <c r="N38" i="41"/>
  <c r="S37" i="41"/>
  <c r="R37" i="41"/>
  <c r="Q37" i="41"/>
  <c r="P37" i="41"/>
  <c r="O37" i="41"/>
  <c r="N37" i="41"/>
  <c r="M37" i="41"/>
  <c r="L37" i="41"/>
  <c r="K37" i="41"/>
  <c r="J37" i="41"/>
  <c r="I37" i="41"/>
  <c r="H37" i="41"/>
  <c r="H39" i="41" s="1"/>
  <c r="G37" i="41"/>
  <c r="G39" i="41" s="1"/>
  <c r="F37" i="41"/>
  <c r="F39" i="41" s="1"/>
  <c r="E37" i="41"/>
  <c r="E39" i="41" s="1"/>
  <c r="D37" i="41"/>
  <c r="D39" i="41" s="1"/>
  <c r="J17" i="41"/>
  <c r="K17" i="41" s="1"/>
  <c r="L17" i="41" s="1"/>
  <c r="M17" i="41" s="1"/>
  <c r="N17" i="41" s="1"/>
  <c r="O17" i="41" s="1"/>
  <c r="P17" i="41" s="1"/>
  <c r="Q17" i="41" s="1"/>
  <c r="R17" i="41" s="1"/>
  <c r="S17" i="41" s="1"/>
  <c r="H17" i="41"/>
  <c r="J16" i="41"/>
  <c r="J18" i="41" s="1"/>
  <c r="H16" i="41"/>
  <c r="G16" i="41" s="1"/>
  <c r="F16" i="41" s="1"/>
  <c r="J13" i="41"/>
  <c r="K13" i="41" s="1"/>
  <c r="L13" i="41" s="1"/>
  <c r="M13" i="41" s="1"/>
  <c r="N13" i="41" s="1"/>
  <c r="O13" i="41" s="1"/>
  <c r="P13" i="41" s="1"/>
  <c r="Q13" i="41" s="1"/>
  <c r="R13" i="41" s="1"/>
  <c r="S13" i="41" s="1"/>
  <c r="H13" i="41"/>
  <c r="G13" i="41" s="1"/>
  <c r="F13" i="41" s="1"/>
  <c r="E13" i="41" s="1"/>
  <c r="D13" i="41" s="1"/>
  <c r="C13" i="41" s="1"/>
  <c r="J12" i="41"/>
  <c r="J14" i="41" s="1"/>
  <c r="H12" i="41"/>
  <c r="G12" i="41" s="1"/>
  <c r="R54" i="40"/>
  <c r="Q54" i="40"/>
  <c r="P54" i="40"/>
  <c r="O54" i="40"/>
  <c r="N54" i="40"/>
  <c r="R53" i="40"/>
  <c r="Q53" i="40"/>
  <c r="P53" i="40"/>
  <c r="O53" i="40"/>
  <c r="N53" i="40"/>
  <c r="M53" i="40"/>
  <c r="L53" i="40"/>
  <c r="K53" i="40"/>
  <c r="J53" i="40"/>
  <c r="I53" i="40"/>
  <c r="H53" i="40"/>
  <c r="H55" i="40" s="1"/>
  <c r="G53" i="40"/>
  <c r="G55" i="40" s="1"/>
  <c r="F53" i="40"/>
  <c r="F55" i="40" s="1"/>
  <c r="E53" i="40"/>
  <c r="E55" i="40" s="1"/>
  <c r="D53" i="40"/>
  <c r="D55" i="40" s="1"/>
  <c r="R38" i="40"/>
  <c r="Q38" i="40"/>
  <c r="P38" i="40"/>
  <c r="O38" i="40"/>
  <c r="N38" i="40"/>
  <c r="R37" i="40"/>
  <c r="Q37" i="40"/>
  <c r="P37" i="40"/>
  <c r="O37" i="40"/>
  <c r="N37" i="40"/>
  <c r="M37" i="40"/>
  <c r="L37" i="40"/>
  <c r="K37" i="40"/>
  <c r="J37" i="40"/>
  <c r="I37" i="40"/>
  <c r="H37" i="40"/>
  <c r="H39" i="40" s="1"/>
  <c r="G37" i="40"/>
  <c r="G39" i="40" s="1"/>
  <c r="F37" i="40"/>
  <c r="F39" i="40" s="1"/>
  <c r="E37" i="40"/>
  <c r="E39" i="40" s="1"/>
  <c r="D37" i="40"/>
  <c r="D39" i="40" s="1"/>
  <c r="J17" i="40"/>
  <c r="K17" i="40" s="1"/>
  <c r="L17" i="40" s="1"/>
  <c r="M17" i="40" s="1"/>
  <c r="N17" i="40" s="1"/>
  <c r="O17" i="40" s="1"/>
  <c r="P17" i="40" s="1"/>
  <c r="Q17" i="40" s="1"/>
  <c r="R17" i="40" s="1"/>
  <c r="H17" i="40"/>
  <c r="G17" i="40" s="1"/>
  <c r="F17" i="40" s="1"/>
  <c r="E17" i="40" s="1"/>
  <c r="D17" i="40" s="1"/>
  <c r="C17" i="40" s="1"/>
  <c r="J16" i="40"/>
  <c r="H16" i="40"/>
  <c r="J13" i="40"/>
  <c r="K13" i="40" s="1"/>
  <c r="L13" i="40" s="1"/>
  <c r="M13" i="40" s="1"/>
  <c r="N13" i="40" s="1"/>
  <c r="O13" i="40" s="1"/>
  <c r="P13" i="40" s="1"/>
  <c r="Q13" i="40" s="1"/>
  <c r="R13" i="40" s="1"/>
  <c r="H13" i="40"/>
  <c r="G13" i="40" s="1"/>
  <c r="F13" i="40" s="1"/>
  <c r="E13" i="40" s="1"/>
  <c r="D13" i="40" s="1"/>
  <c r="C13" i="40" s="1"/>
  <c r="J12" i="40"/>
  <c r="H12" i="40"/>
  <c r="G17" i="41" l="1"/>
  <c r="F17" i="41" s="1"/>
  <c r="Q55" i="41"/>
  <c r="G14" i="42"/>
  <c r="H53" i="42"/>
  <c r="G18" i="42"/>
  <c r="P39" i="41"/>
  <c r="Q39" i="41"/>
  <c r="R39" i="41"/>
  <c r="J16" i="42"/>
  <c r="N34" i="42"/>
  <c r="N50" i="42" s="1"/>
  <c r="I14" i="42"/>
  <c r="F12" i="41"/>
  <c r="F14" i="41" s="1"/>
  <c r="G14" i="41"/>
  <c r="K12" i="41"/>
  <c r="H18" i="41"/>
  <c r="K16" i="41"/>
  <c r="K18" i="41" s="1"/>
  <c r="S39" i="41"/>
  <c r="H14" i="41"/>
  <c r="H40" i="41" s="1"/>
  <c r="R55" i="41"/>
  <c r="R39" i="40"/>
  <c r="R39" i="49"/>
  <c r="K12" i="49"/>
  <c r="L12" i="49" s="1"/>
  <c r="M12" i="49" s="1"/>
  <c r="I59" i="49" s="1"/>
  <c r="F55" i="49"/>
  <c r="Q39" i="49"/>
  <c r="G14" i="49"/>
  <c r="O39" i="49"/>
  <c r="Q55" i="49"/>
  <c r="N39" i="49"/>
  <c r="H14" i="49"/>
  <c r="J14" i="49"/>
  <c r="P39" i="49"/>
  <c r="R55" i="49"/>
  <c r="O55" i="49"/>
  <c r="P55" i="49"/>
  <c r="F12" i="49"/>
  <c r="E12" i="49" s="1"/>
  <c r="D12" i="49" s="1"/>
  <c r="N55" i="49"/>
  <c r="F16" i="49"/>
  <c r="G18" i="49"/>
  <c r="L13" i="49"/>
  <c r="M13" i="49" s="1"/>
  <c r="N13" i="49" s="1"/>
  <c r="O13" i="49" s="1"/>
  <c r="P13" i="49" s="1"/>
  <c r="Q13" i="49" s="1"/>
  <c r="R13" i="49" s="1"/>
  <c r="K16" i="49"/>
  <c r="H18" i="49"/>
  <c r="J18" i="49"/>
  <c r="J14" i="40"/>
  <c r="Q39" i="40"/>
  <c r="N55" i="40"/>
  <c r="O55" i="40"/>
  <c r="P55" i="40"/>
  <c r="Q55" i="40"/>
  <c r="S55" i="41"/>
  <c r="N39" i="41"/>
  <c r="O39" i="41"/>
  <c r="N55" i="41"/>
  <c r="O55" i="41"/>
  <c r="O39" i="40"/>
  <c r="N39" i="40"/>
  <c r="P39" i="40"/>
  <c r="R55" i="40"/>
  <c r="G16" i="40"/>
  <c r="H18" i="40"/>
  <c r="J18" i="40"/>
  <c r="K16" i="40"/>
  <c r="G12" i="40"/>
  <c r="H14" i="40"/>
  <c r="E16" i="41"/>
  <c r="D12" i="42"/>
  <c r="E14" i="42"/>
  <c r="K12" i="40"/>
  <c r="G53" i="42"/>
  <c r="G55" i="42" s="1"/>
  <c r="G56" i="42" s="1"/>
  <c r="F14" i="42"/>
  <c r="P55" i="41"/>
  <c r="F16" i="42"/>
  <c r="L12" i="42"/>
  <c r="K14" i="42"/>
  <c r="G40" i="42"/>
  <c r="M38" i="42"/>
  <c r="M39" i="42" s="1"/>
  <c r="M50" i="42"/>
  <c r="J18" i="42"/>
  <c r="K16" i="42"/>
  <c r="J14" i="42"/>
  <c r="D53" i="42"/>
  <c r="D55" i="42" s="1"/>
  <c r="E53" i="42"/>
  <c r="E55" i="42" s="1"/>
  <c r="F53" i="42"/>
  <c r="F55" i="42" s="1"/>
  <c r="H40" i="40" l="1"/>
  <c r="G18" i="41"/>
  <c r="E17" i="41"/>
  <c r="D17" i="41" s="1"/>
  <c r="C17" i="41" s="1"/>
  <c r="F18" i="41"/>
  <c r="F56" i="41" s="1"/>
  <c r="G40" i="41"/>
  <c r="H56" i="41"/>
  <c r="G59" i="49"/>
  <c r="H59" i="49"/>
  <c r="N38" i="42"/>
  <c r="E12" i="41"/>
  <c r="N37" i="42"/>
  <c r="O34" i="42"/>
  <c r="K14" i="41"/>
  <c r="L12" i="41"/>
  <c r="L16" i="41"/>
  <c r="L18" i="41" s="1"/>
  <c r="H40" i="49"/>
  <c r="K14" i="49"/>
  <c r="G56" i="49"/>
  <c r="H56" i="49"/>
  <c r="F14" i="49"/>
  <c r="E14" i="49"/>
  <c r="E59" i="49" s="1"/>
  <c r="C12" i="49"/>
  <c r="C14" i="49" s="1"/>
  <c r="D14" i="49"/>
  <c r="D43" i="49" s="1"/>
  <c r="N12" i="49"/>
  <c r="M14" i="49"/>
  <c r="E16" i="49"/>
  <c r="F18" i="49"/>
  <c r="K18" i="49"/>
  <c r="L16" i="49"/>
  <c r="G40" i="49"/>
  <c r="L14" i="49"/>
  <c r="L12" i="40"/>
  <c r="K14" i="40"/>
  <c r="D16" i="41"/>
  <c r="E18" i="41"/>
  <c r="D12" i="41"/>
  <c r="E14" i="41"/>
  <c r="H56" i="40"/>
  <c r="K18" i="40"/>
  <c r="L16" i="40"/>
  <c r="F16" i="40"/>
  <c r="G18" i="40"/>
  <c r="F12" i="40"/>
  <c r="G14" i="40"/>
  <c r="G56" i="41"/>
  <c r="F40" i="41"/>
  <c r="N54" i="42"/>
  <c r="N53" i="42"/>
  <c r="L16" i="42"/>
  <c r="K18" i="42"/>
  <c r="L14" i="42"/>
  <c r="M12" i="42"/>
  <c r="E16" i="42"/>
  <c r="F18" i="42"/>
  <c r="C12" i="42"/>
  <c r="C14" i="42" s="1"/>
  <c r="D14" i="42"/>
  <c r="M53" i="42"/>
  <c r="M54" i="42"/>
  <c r="I43" i="41" l="1"/>
  <c r="N39" i="42"/>
  <c r="N55" i="42"/>
  <c r="M16" i="41"/>
  <c r="I59" i="41" s="1"/>
  <c r="O37" i="42"/>
  <c r="P34" i="42"/>
  <c r="O50" i="42"/>
  <c r="O38" i="42"/>
  <c r="O39" i="42" s="1"/>
  <c r="M55" i="42"/>
  <c r="M12" i="41"/>
  <c r="L14" i="41"/>
  <c r="F59" i="49"/>
  <c r="D59" i="49"/>
  <c r="O12" i="49"/>
  <c r="N14" i="49"/>
  <c r="F43" i="49"/>
  <c r="F40" i="49"/>
  <c r="F56" i="49"/>
  <c r="E18" i="49"/>
  <c r="D16" i="49"/>
  <c r="L18" i="49"/>
  <c r="M16" i="49"/>
  <c r="M16" i="42"/>
  <c r="L18" i="42"/>
  <c r="E43" i="41"/>
  <c r="E40" i="41"/>
  <c r="E56" i="41"/>
  <c r="D18" i="41"/>
  <c r="C16" i="41"/>
  <c r="C18" i="41" s="1"/>
  <c r="F40" i="42"/>
  <c r="F56" i="42"/>
  <c r="D16" i="42"/>
  <c r="E18" i="42"/>
  <c r="C12" i="41"/>
  <c r="C14" i="41" s="1"/>
  <c r="D14" i="41"/>
  <c r="M14" i="42"/>
  <c r="N12" i="42"/>
  <c r="G40" i="40"/>
  <c r="G56" i="40"/>
  <c r="M12" i="40"/>
  <c r="L14" i="40"/>
  <c r="G59" i="41"/>
  <c r="F14" i="40"/>
  <c r="E12" i="40"/>
  <c r="E16" i="40"/>
  <c r="F18" i="40"/>
  <c r="L18" i="40"/>
  <c r="M16" i="40"/>
  <c r="H59" i="41"/>
  <c r="H43" i="41" l="1"/>
  <c r="G43" i="41"/>
  <c r="F43" i="41"/>
  <c r="M18" i="41"/>
  <c r="N16" i="41"/>
  <c r="O16" i="41" s="1"/>
  <c r="E59" i="41"/>
  <c r="F59" i="41"/>
  <c r="O54" i="42"/>
  <c r="O53" i="42"/>
  <c r="P50" i="42"/>
  <c r="Q34" i="42"/>
  <c r="P37" i="42"/>
  <c r="P38" i="42"/>
  <c r="N12" i="41"/>
  <c r="M14" i="41"/>
  <c r="N16" i="49"/>
  <c r="M18" i="49"/>
  <c r="I43" i="49"/>
  <c r="H43" i="49"/>
  <c r="D18" i="49"/>
  <c r="C16" i="49"/>
  <c r="C18" i="49" s="1"/>
  <c r="E43" i="49"/>
  <c r="E56" i="49"/>
  <c r="E40" i="49"/>
  <c r="P12" i="49"/>
  <c r="O14" i="49"/>
  <c r="G43" i="49"/>
  <c r="N16" i="40"/>
  <c r="M18" i="40"/>
  <c r="I59" i="40"/>
  <c r="D12" i="40"/>
  <c r="E14" i="40"/>
  <c r="G59" i="40"/>
  <c r="H43" i="40"/>
  <c r="N14" i="42"/>
  <c r="O12" i="42"/>
  <c r="D43" i="41"/>
  <c r="D59" i="41"/>
  <c r="D56" i="41"/>
  <c r="D40" i="41"/>
  <c r="E40" i="42"/>
  <c r="E56" i="42"/>
  <c r="G43" i="40"/>
  <c r="N12" i="40"/>
  <c r="M14" i="40"/>
  <c r="N16" i="42"/>
  <c r="M18" i="42"/>
  <c r="C16" i="42"/>
  <c r="C18" i="42" s="1"/>
  <c r="D18" i="42"/>
  <c r="F59" i="40"/>
  <c r="F43" i="40"/>
  <c r="F40" i="40"/>
  <c r="F56" i="40"/>
  <c r="I43" i="40"/>
  <c r="D16" i="40"/>
  <c r="E18" i="40"/>
  <c r="H59" i="40"/>
  <c r="N18" i="41" l="1"/>
  <c r="O55" i="42"/>
  <c r="P39" i="42"/>
  <c r="R34" i="42"/>
  <c r="Q38" i="42"/>
  <c r="Q37" i="42"/>
  <c r="Q50" i="42"/>
  <c r="P54" i="42"/>
  <c r="P53" i="42"/>
  <c r="N14" i="41"/>
  <c r="O12" i="41"/>
  <c r="P14" i="49"/>
  <c r="Q12" i="49"/>
  <c r="D40" i="49"/>
  <c r="D56" i="49"/>
  <c r="O16" i="49"/>
  <c r="N18" i="49"/>
  <c r="D18" i="40"/>
  <c r="C16" i="40"/>
  <c r="C18" i="40" s="1"/>
  <c r="N18" i="42"/>
  <c r="O16" i="42"/>
  <c r="C12" i="40"/>
  <c r="C14" i="40" s="1"/>
  <c r="D14" i="40"/>
  <c r="E59" i="40"/>
  <c r="E43" i="40"/>
  <c r="E40" i="40"/>
  <c r="E56" i="40"/>
  <c r="M40" i="42"/>
  <c r="M56" i="42"/>
  <c r="N14" i="40"/>
  <c r="O12" i="40"/>
  <c r="N56" i="41"/>
  <c r="N40" i="41"/>
  <c r="O16" i="40"/>
  <c r="N18" i="40"/>
  <c r="P16" i="41"/>
  <c r="O18" i="41"/>
  <c r="D40" i="42"/>
  <c r="D56" i="42"/>
  <c r="P12" i="42"/>
  <c r="O14" i="42"/>
  <c r="Q39" i="42" l="1"/>
  <c r="P55" i="42"/>
  <c r="Q54" i="42"/>
  <c r="Q53" i="42"/>
  <c r="S34" i="42"/>
  <c r="R37" i="42"/>
  <c r="R38" i="42"/>
  <c r="R50" i="42"/>
  <c r="O14" i="41"/>
  <c r="P12" i="41"/>
  <c r="P16" i="49"/>
  <c r="O18" i="49"/>
  <c r="N40" i="49"/>
  <c r="N56" i="49"/>
  <c r="Q14" i="49"/>
  <c r="R12" i="49"/>
  <c r="R14" i="49" s="1"/>
  <c r="J59" i="49" s="1"/>
  <c r="O14" i="40"/>
  <c r="P12" i="40"/>
  <c r="N40" i="40"/>
  <c r="N56" i="40"/>
  <c r="N40" i="42"/>
  <c r="N56" i="42"/>
  <c r="O40" i="41"/>
  <c r="O56" i="41"/>
  <c r="Q16" i="41"/>
  <c r="P18" i="41"/>
  <c r="O18" i="42"/>
  <c r="P16" i="42"/>
  <c r="P16" i="40"/>
  <c r="O18" i="40"/>
  <c r="Q12" i="42"/>
  <c r="P14" i="42"/>
  <c r="D43" i="40"/>
  <c r="D59" i="40"/>
  <c r="D40" i="40"/>
  <c r="D56" i="40"/>
  <c r="R54" i="42" l="1"/>
  <c r="R53" i="42"/>
  <c r="R39" i="42"/>
  <c r="H43" i="42"/>
  <c r="S50" i="42"/>
  <c r="H59" i="42" s="1"/>
  <c r="S38" i="42"/>
  <c r="E43" i="42"/>
  <c r="F43" i="42"/>
  <c r="S37" i="42"/>
  <c r="G43" i="42"/>
  <c r="D43" i="42"/>
  <c r="F59" i="42"/>
  <c r="Q55" i="42"/>
  <c r="P14" i="41"/>
  <c r="P40" i="41" s="1"/>
  <c r="Q12" i="41"/>
  <c r="O56" i="49"/>
  <c r="O40" i="49"/>
  <c r="Q16" i="49"/>
  <c r="P18" i="49"/>
  <c r="Q16" i="40"/>
  <c r="P18" i="40"/>
  <c r="Q12" i="40"/>
  <c r="P14" i="40"/>
  <c r="Q16" i="42"/>
  <c r="P18" i="42"/>
  <c r="Q14" i="42"/>
  <c r="R12" i="42"/>
  <c r="R16" i="41"/>
  <c r="Q18" i="41"/>
  <c r="O40" i="42"/>
  <c r="O56" i="42"/>
  <c r="O56" i="40"/>
  <c r="O40" i="40"/>
  <c r="P56" i="41" l="1"/>
  <c r="R55" i="42"/>
  <c r="E59" i="42"/>
  <c r="S54" i="42"/>
  <c r="S53" i="42"/>
  <c r="G59" i="42"/>
  <c r="S39" i="42"/>
  <c r="D59" i="42"/>
  <c r="Q14" i="41"/>
  <c r="Q40" i="41" s="1"/>
  <c r="R12" i="41"/>
  <c r="P40" i="49"/>
  <c r="P56" i="49"/>
  <c r="R16" i="49"/>
  <c r="R18" i="49" s="1"/>
  <c r="Q18" i="49"/>
  <c r="K59" i="49" s="1"/>
  <c r="I54" i="49" s="1"/>
  <c r="C68" i="49" s="1"/>
  <c r="R12" i="40"/>
  <c r="R14" i="40" s="1"/>
  <c r="Q14" i="40"/>
  <c r="P40" i="40"/>
  <c r="P56" i="40"/>
  <c r="P56" i="42"/>
  <c r="P40" i="42"/>
  <c r="Q18" i="40"/>
  <c r="R16" i="40"/>
  <c r="R18" i="40" s="1"/>
  <c r="R18" i="41"/>
  <c r="S16" i="41"/>
  <c r="S18" i="41" s="1"/>
  <c r="Q18" i="42"/>
  <c r="R16" i="42"/>
  <c r="S12" i="42"/>
  <c r="S14" i="42" s="1"/>
  <c r="R14" i="42"/>
  <c r="J43" i="40" l="1"/>
  <c r="K43" i="40" s="1"/>
  <c r="L38" i="40" s="1"/>
  <c r="F67" i="40" s="1"/>
  <c r="Q56" i="41"/>
  <c r="S55" i="42"/>
  <c r="S12" i="41"/>
  <c r="S14" i="41" s="1"/>
  <c r="S40" i="41" s="1"/>
  <c r="R14" i="41"/>
  <c r="R56" i="41" s="1"/>
  <c r="M54" i="49"/>
  <c r="I55" i="49"/>
  <c r="I56" i="49" s="1"/>
  <c r="J54" i="49"/>
  <c r="L54" i="49"/>
  <c r="K54" i="49"/>
  <c r="Q40" i="49"/>
  <c r="Q56" i="49"/>
  <c r="J43" i="49"/>
  <c r="K43" i="49" s="1"/>
  <c r="L38" i="49" s="1"/>
  <c r="F67" i="49" s="1"/>
  <c r="R40" i="49"/>
  <c r="R56" i="49"/>
  <c r="R56" i="40"/>
  <c r="R40" i="40"/>
  <c r="J59" i="40"/>
  <c r="K59" i="40" s="1"/>
  <c r="R40" i="41"/>
  <c r="Q40" i="40"/>
  <c r="Q56" i="40"/>
  <c r="Q40" i="42"/>
  <c r="Q56" i="42"/>
  <c r="S56" i="41"/>
  <c r="J59" i="41"/>
  <c r="K59" i="41" s="1"/>
  <c r="R18" i="42"/>
  <c r="S16" i="42"/>
  <c r="S18" i="42" s="1"/>
  <c r="I43" i="42" s="1"/>
  <c r="J43" i="42" s="1"/>
  <c r="L38" i="42" s="1"/>
  <c r="I38" i="40" l="1"/>
  <c r="M38" i="40"/>
  <c r="M39" i="40" s="1"/>
  <c r="M40" i="40" s="1"/>
  <c r="J38" i="40"/>
  <c r="J39" i="40" s="1"/>
  <c r="J40" i="40" s="1"/>
  <c r="L39" i="40"/>
  <c r="L40" i="40" s="1"/>
  <c r="K38" i="40"/>
  <c r="E67" i="40" s="1"/>
  <c r="G67" i="42"/>
  <c r="L39" i="42"/>
  <c r="L40" i="42" s="1"/>
  <c r="J43" i="41"/>
  <c r="K43" i="41" s="1"/>
  <c r="J38" i="41" s="1"/>
  <c r="I39" i="40"/>
  <c r="I40" i="40" s="1"/>
  <c r="C67" i="40"/>
  <c r="K55" i="49"/>
  <c r="K56" i="49" s="1"/>
  <c r="E68" i="49"/>
  <c r="L55" i="49"/>
  <c r="L56" i="49" s="1"/>
  <c r="F68" i="49"/>
  <c r="F71" i="49" s="1"/>
  <c r="J55" i="49"/>
  <c r="J56" i="49" s="1"/>
  <c r="D68" i="49"/>
  <c r="M55" i="49"/>
  <c r="M56" i="49" s="1"/>
  <c r="G68" i="49"/>
  <c r="I38" i="49"/>
  <c r="C67" i="49" s="1"/>
  <c r="C71" i="49" s="1"/>
  <c r="K38" i="49"/>
  <c r="E67" i="49" s="1"/>
  <c r="E71" i="49" s="1"/>
  <c r="J38" i="49"/>
  <c r="D67" i="49" s="1"/>
  <c r="M38" i="49"/>
  <c r="G67" i="49" s="1"/>
  <c r="L39" i="49"/>
  <c r="L40" i="49" s="1"/>
  <c r="I38" i="42"/>
  <c r="H38" i="42"/>
  <c r="K38" i="42"/>
  <c r="J38" i="42"/>
  <c r="M54" i="40"/>
  <c r="L54" i="40"/>
  <c r="J54" i="40"/>
  <c r="I54" i="40"/>
  <c r="K54" i="40"/>
  <c r="I59" i="42"/>
  <c r="J59" i="42" s="1"/>
  <c r="J54" i="41"/>
  <c r="I54" i="41"/>
  <c r="M54" i="41"/>
  <c r="L54" i="41"/>
  <c r="K54" i="41"/>
  <c r="S56" i="42"/>
  <c r="S40" i="42"/>
  <c r="R40" i="42"/>
  <c r="R56" i="42"/>
  <c r="G67" i="40" l="1"/>
  <c r="K39" i="40"/>
  <c r="K40" i="40" s="1"/>
  <c r="D67" i="40"/>
  <c r="I38" i="41"/>
  <c r="L38" i="41"/>
  <c r="K38" i="41"/>
  <c r="M38" i="41"/>
  <c r="D71" i="49"/>
  <c r="G71" i="49"/>
  <c r="H116" i="39" s="1"/>
  <c r="J39" i="41"/>
  <c r="J40" i="41" s="1"/>
  <c r="D67" i="41"/>
  <c r="I39" i="41"/>
  <c r="I40" i="41" s="1"/>
  <c r="C67" i="41"/>
  <c r="C71" i="41" s="1"/>
  <c r="S40" i="40"/>
  <c r="L55" i="41"/>
  <c r="L56" i="41" s="1"/>
  <c r="F68" i="41"/>
  <c r="K55" i="41"/>
  <c r="K56" i="41" s="1"/>
  <c r="E68" i="41"/>
  <c r="I55" i="41"/>
  <c r="I56" i="41" s="1"/>
  <c r="C68" i="41"/>
  <c r="M55" i="41"/>
  <c r="M56" i="41" s="1"/>
  <c r="G68" i="41"/>
  <c r="J55" i="41"/>
  <c r="J56" i="41" s="1"/>
  <c r="D68" i="41"/>
  <c r="J55" i="40"/>
  <c r="J56" i="40" s="1"/>
  <c r="D68" i="40"/>
  <c r="K55" i="40"/>
  <c r="K56" i="40" s="1"/>
  <c r="E68" i="40"/>
  <c r="E71" i="40" s="1"/>
  <c r="I55" i="40"/>
  <c r="I56" i="40" s="1"/>
  <c r="C68" i="40"/>
  <c r="C71" i="40" s="1"/>
  <c r="M55" i="40"/>
  <c r="M56" i="40" s="1"/>
  <c r="G68" i="40"/>
  <c r="L55" i="40"/>
  <c r="L56" i="40" s="1"/>
  <c r="F68" i="40"/>
  <c r="F71" i="40" s="1"/>
  <c r="H39" i="42"/>
  <c r="H40" i="42" s="1"/>
  <c r="C67" i="42"/>
  <c r="K39" i="42"/>
  <c r="K40" i="42" s="1"/>
  <c r="F67" i="42"/>
  <c r="I39" i="42"/>
  <c r="I40" i="42" s="1"/>
  <c r="D67" i="42"/>
  <c r="J39" i="42"/>
  <c r="J40" i="42" s="1"/>
  <c r="E67" i="42"/>
  <c r="J39" i="49"/>
  <c r="J40" i="49" s="1"/>
  <c r="K39" i="49"/>
  <c r="K40" i="49" s="1"/>
  <c r="M39" i="49"/>
  <c r="M40" i="49" s="1"/>
  <c r="I39" i="49"/>
  <c r="I40" i="49" s="1"/>
  <c r="L54" i="42"/>
  <c r="K54" i="42"/>
  <c r="J54" i="42"/>
  <c r="H54" i="42"/>
  <c r="I54" i="42"/>
  <c r="D71" i="40" l="1"/>
  <c r="D71" i="41"/>
  <c r="G67" i="41"/>
  <c r="M39" i="41"/>
  <c r="M40" i="41" s="1"/>
  <c r="G71" i="41"/>
  <c r="E67" i="41"/>
  <c r="E71" i="41" s="1"/>
  <c r="K39" i="41"/>
  <c r="K40" i="41" s="1"/>
  <c r="F67" i="41"/>
  <c r="F71" i="41" s="1"/>
  <c r="L39" i="41"/>
  <c r="L40" i="41" s="1"/>
  <c r="G71" i="40"/>
  <c r="G116" i="39" s="1"/>
  <c r="T40" i="42"/>
  <c r="F116" i="39"/>
  <c r="H55" i="42"/>
  <c r="H56" i="42" s="1"/>
  <c r="C68" i="42"/>
  <c r="C71" i="42" s="1"/>
  <c r="I55" i="42"/>
  <c r="I56" i="42" s="1"/>
  <c r="D68" i="42"/>
  <c r="D71" i="42" s="1"/>
  <c r="L55" i="42"/>
  <c r="L56" i="42" s="1"/>
  <c r="G68" i="42"/>
  <c r="G71" i="42" s="1"/>
  <c r="J55" i="42"/>
  <c r="J56" i="42" s="1"/>
  <c r="E68" i="42"/>
  <c r="E71" i="42" s="1"/>
  <c r="K55" i="42"/>
  <c r="K56" i="42" s="1"/>
  <c r="F68" i="42"/>
  <c r="F71" i="42" s="1"/>
  <c r="S40" i="49"/>
  <c r="T40" i="41" l="1"/>
  <c r="E116" i="39"/>
  <c r="T56" i="42"/>
  <c r="J8" i="31"/>
  <c r="M12" i="31" l="1"/>
  <c r="L12" i="31"/>
  <c r="K12" i="31"/>
  <c r="J12" i="31"/>
  <c r="I12" i="31"/>
  <c r="H12" i="31"/>
  <c r="G12" i="31"/>
  <c r="F12" i="31"/>
  <c r="E12" i="31"/>
  <c r="E8" i="31"/>
  <c r="F8" i="31"/>
  <c r="G8" i="31"/>
  <c r="H8" i="31"/>
  <c r="I8" i="31"/>
  <c r="K8" i="31"/>
  <c r="L8" i="31"/>
  <c r="M8" i="31"/>
  <c r="J19" i="31" l="1"/>
  <c r="K19" i="31" s="1"/>
  <c r="L19" i="31" s="1"/>
  <c r="M19" i="31" s="1"/>
  <c r="N19" i="31" s="1"/>
  <c r="O19" i="31" s="1"/>
  <c r="P19" i="31" s="1"/>
  <c r="Q19" i="31" s="1"/>
  <c r="H19" i="31"/>
  <c r="G19" i="31" s="1"/>
  <c r="F19" i="31" s="1"/>
  <c r="E19" i="31" s="1"/>
  <c r="J18" i="31"/>
  <c r="K18" i="31" s="1"/>
  <c r="L18" i="31" s="1"/>
  <c r="H18" i="31"/>
  <c r="J15" i="31"/>
  <c r="K15" i="31" s="1"/>
  <c r="L15" i="31" s="1"/>
  <c r="M15" i="31" s="1"/>
  <c r="N15" i="31" s="1"/>
  <c r="H15" i="31"/>
  <c r="G15" i="31" s="1"/>
  <c r="F15" i="31" s="1"/>
  <c r="E15" i="31" s="1"/>
  <c r="J14" i="31"/>
  <c r="H14" i="31"/>
  <c r="G14" i="31" s="1"/>
  <c r="F14" i="31" s="1"/>
  <c r="O15" i="31" l="1"/>
  <c r="P15" i="31" s="1"/>
  <c r="Q15" i="31" s="1"/>
  <c r="H20" i="31"/>
  <c r="J16" i="31"/>
  <c r="K14" i="31"/>
  <c r="J20" i="31"/>
  <c r="H16" i="31"/>
  <c r="H33" i="31" s="1"/>
  <c r="G18" i="31"/>
  <c r="F18" i="31" s="1"/>
  <c r="F20" i="31" s="1"/>
  <c r="M18" i="31"/>
  <c r="N18" i="31" s="1"/>
  <c r="L20" i="31"/>
  <c r="F16" i="31"/>
  <c r="E14" i="31"/>
  <c r="G16" i="31"/>
  <c r="K20" i="31"/>
  <c r="D14" i="31" l="1"/>
  <c r="D16" i="31" s="1"/>
  <c r="D33" i="31" s="1"/>
  <c r="F33" i="31"/>
  <c r="G33" i="31"/>
  <c r="O18" i="31"/>
  <c r="N20" i="31"/>
  <c r="E18" i="31"/>
  <c r="D18" i="31" s="1"/>
  <c r="G20" i="31"/>
  <c r="K16" i="31"/>
  <c r="L14" i="31"/>
  <c r="M20" i="31"/>
  <c r="E16" i="31"/>
  <c r="F36" i="31" l="1"/>
  <c r="H36" i="31"/>
  <c r="E20" i="31"/>
  <c r="D20" i="31"/>
  <c r="E33" i="31"/>
  <c r="O20" i="31"/>
  <c r="P18" i="31"/>
  <c r="L16" i="31"/>
  <c r="M14" i="31"/>
  <c r="G36" i="31" s="1"/>
  <c r="E36" i="31" l="1"/>
  <c r="Q18" i="31"/>
  <c r="Q20" i="31" s="1"/>
  <c r="P20" i="31"/>
  <c r="N14" i="31"/>
  <c r="M16" i="31"/>
  <c r="O14" i="31" l="1"/>
  <c r="N16" i="31"/>
  <c r="P14" i="31" l="1"/>
  <c r="O16" i="31"/>
  <c r="P16" i="31" l="1"/>
  <c r="Q14" i="31"/>
  <c r="Q16" i="31" s="1"/>
  <c r="I36" i="31" s="1"/>
  <c r="J36" i="31" s="1"/>
  <c r="Q31" i="31" l="1"/>
  <c r="Q32" i="31" s="1"/>
  <c r="Q33" i="31" s="1"/>
  <c r="P31" i="31"/>
  <c r="P32" i="31" s="1"/>
  <c r="P33" i="31" s="1"/>
  <c r="N31" i="31"/>
  <c r="N32" i="31" s="1"/>
  <c r="N33" i="31" s="1"/>
  <c r="O31" i="31"/>
  <c r="O32" i="31" s="1"/>
  <c r="O33" i="31" s="1"/>
  <c r="J31" i="31"/>
  <c r="I31" i="31"/>
  <c r="E113" i="39" s="1"/>
  <c r="L31" i="31"/>
  <c r="M31" i="31"/>
  <c r="K31" i="31"/>
  <c r="I32" i="31" l="1"/>
  <c r="I33" i="31" s="1"/>
  <c r="E119" i="39"/>
  <c r="G113" i="39"/>
  <c r="G119" i="39" s="1"/>
  <c r="K32" i="31"/>
  <c r="K33" i="31" s="1"/>
  <c r="I113" i="39"/>
  <c r="I119" i="39" s="1"/>
  <c r="M32" i="31"/>
  <c r="M33" i="31" s="1"/>
  <c r="H113" i="39"/>
  <c r="H119" i="39" s="1"/>
  <c r="L32" i="31"/>
  <c r="L33" i="31" s="1"/>
  <c r="J32" i="31"/>
  <c r="J33" i="31" s="1"/>
  <c r="F113" i="39"/>
  <c r="F119" i="39" s="1"/>
  <c r="E125" i="39" l="1"/>
  <c r="E121" i="39"/>
</calcChain>
</file>

<file path=xl/sharedStrings.xml><?xml version="1.0" encoding="utf-8"?>
<sst xmlns="http://schemas.openxmlformats.org/spreadsheetml/2006/main" count="1051" uniqueCount="319">
  <si>
    <t xml:space="preserve">Participant Name: </t>
  </si>
  <si>
    <t>Capacity Market Unit Reference:</t>
  </si>
  <si>
    <t>Contact Name:</t>
  </si>
  <si>
    <t>Contact Direct Number:</t>
  </si>
  <si>
    <t>Contact Email Address:</t>
  </si>
  <si>
    <t>Confirm Financial Year End:</t>
  </si>
  <si>
    <t>Currency Zone:</t>
  </si>
  <si>
    <t>Confirm Technology Class:</t>
  </si>
  <si>
    <t>Confirm Initial Capacity:</t>
  </si>
  <si>
    <t>CRMsubmissions@cru.ie</t>
  </si>
  <si>
    <t xml:space="preserve"> </t>
  </si>
  <si>
    <t>Introduction</t>
  </si>
  <si>
    <t>The information required will be used to inform the Regulatory Authorities (CRU and UR) when implementing and operating the I-SEM.  The information will be used to aid understanding of the financial and economic performance of the business and to inform the setting of a Unit Specific Price Cap (USPC) within the I-SEM CRM.  It is also envisaged that additional information requirements may be necessary to ensure informed and appropriate decisions can be made.</t>
  </si>
  <si>
    <t>Forecast Information</t>
  </si>
  <si>
    <t>Gas Transportation Charges</t>
  </si>
  <si>
    <t>Insurance</t>
  </si>
  <si>
    <t>Business Rates</t>
  </si>
  <si>
    <t>Historic Information</t>
  </si>
  <si>
    <t>Historic information will provide an understanding of the past financial performance of the business.  Historic information will also assist in benchmarking costs as well as being used to identify Net Going Forward Cost drivers.</t>
  </si>
  <si>
    <t>Generator Financial Templates</t>
  </si>
  <si>
    <t>A summary of Generation Financial Templates submitted should be provided and be consistent with submission previously made to the RAs.   In the event the summary is inconsistent with the templates previously submitted a detailed explanation, including values, should be provided.</t>
  </si>
  <si>
    <t>Data Entry</t>
  </si>
  <si>
    <t>Exceptional Items</t>
  </si>
  <si>
    <t>Please detail each item you consider to be exceptional or atypical due to its size or effect.</t>
  </si>
  <si>
    <t>Other Documents to be Provided Separately</t>
  </si>
  <si>
    <t>Potential Requests for Further Information</t>
  </si>
  <si>
    <t xml:space="preserve">Following receipt of this application, the RAs may seek such further information or clarification as they deem appropriate to assess the validity of the application.   </t>
  </si>
  <si>
    <t>The RAs will notify the applicant of the RAs' decision separate from the TSOs provisional qualification results stage.</t>
  </si>
  <si>
    <t>Generator Financial Template Summary</t>
  </si>
  <si>
    <t>Forecast Revenue, Costs &amp; MWh</t>
  </si>
  <si>
    <t>Historical Revenue, Costs &amp; MWh</t>
  </si>
  <si>
    <t>Completeness Testing</t>
  </si>
  <si>
    <t>Financial Year 
(please specify year end month)</t>
  </si>
  <si>
    <t>Specify month</t>
  </si>
  <si>
    <t>Supporting forecast data missing</t>
  </si>
  <si>
    <t>Supporting historic data missing</t>
  </si>
  <si>
    <t>Count Years of Data</t>
  </si>
  <si>
    <t>Forecast</t>
  </si>
  <si>
    <t>History</t>
  </si>
  <si>
    <t>Volume of Electricity Sold - MWh</t>
  </si>
  <si>
    <t xml:space="preserve">Revenue </t>
  </si>
  <si>
    <t>'000</t>
  </si>
  <si>
    <t xml:space="preserve">Revenue from SEM Pool/I-SEM energy market, made up of (see Information Note A): </t>
  </si>
  <si>
    <t>Net Energy Payments*</t>
  </si>
  <si>
    <t>Net Constraints Payments</t>
  </si>
  <si>
    <t>Revenue from Contract/Difference Payments (CfDs) (see Information Note B)</t>
  </si>
  <si>
    <t>Net revenue from Reliability Option difference payments (see Information Note C)</t>
  </si>
  <si>
    <t>Revenue from Capacity Payments</t>
  </si>
  <si>
    <t>Other Revenue, made up of:</t>
  </si>
  <si>
    <t>Revenue from Ancillary Services</t>
  </si>
  <si>
    <t>Revenue from Support Mechanisms</t>
  </si>
  <si>
    <t>Other Revenue Sources</t>
  </si>
  <si>
    <t>Total Revenue </t>
  </si>
  <si>
    <t xml:space="preserve">Operating Costs </t>
  </si>
  <si>
    <t xml:space="preserve"> '000</t>
  </si>
  <si>
    <t>Fuel Related Operating Costs</t>
  </si>
  <si>
    <t>Non-fuel Operating Costs</t>
  </si>
  <si>
    <t>Total Operating Costs</t>
  </si>
  <si>
    <t xml:space="preserve">EBITDI  </t>
  </si>
  <si>
    <t>Depreciation</t>
  </si>
  <si>
    <t>Impairment</t>
  </si>
  <si>
    <t xml:space="preserve">EBIT </t>
  </si>
  <si>
    <t>Interest</t>
  </si>
  <si>
    <t>Tax</t>
  </si>
  <si>
    <t>Net Profit</t>
  </si>
  <si>
    <t>*This value should not be net of expected difference payments</t>
  </si>
  <si>
    <t>Breakdown of Non Fuel Operating Costs (NFOCs)
(based upon Generator Financial Templates)</t>
  </si>
  <si>
    <t>Forecast NFOC Costs</t>
  </si>
  <si>
    <t xml:space="preserve">        Historic Non Fuel Operating Costs</t>
  </si>
  <si>
    <t xml:space="preserve">Financial Year </t>
  </si>
  <si>
    <t>Description</t>
  </si>
  <si>
    <t>Notes</t>
  </si>
  <si>
    <t>Transmission Charges</t>
  </si>
  <si>
    <t>Market Operator Charges</t>
  </si>
  <si>
    <t>System Operator Charges</t>
  </si>
  <si>
    <t>Operating and Maintenance Costs*</t>
  </si>
  <si>
    <t>Insurance (please specify)</t>
  </si>
  <si>
    <t xml:space="preserve">Cost of Fuel Working Capital </t>
  </si>
  <si>
    <t>Other</t>
  </si>
  <si>
    <t>Total Non Fuel Operating Costs</t>
  </si>
  <si>
    <t>*Applicant should make explict any indexation assumptions.</t>
  </si>
  <si>
    <t>Cross check</t>
  </si>
  <si>
    <t>Total Non Fuel Operating Costs agrees with template value</t>
  </si>
  <si>
    <t>Yes</t>
  </si>
  <si>
    <t xml:space="preserve">Does historic cost information agree with generator financial templates previously received by RAs. </t>
  </si>
  <si>
    <t>Yes/No</t>
  </si>
  <si>
    <t>If not, has a detailed variance report, including quantitative analysis, been provided? Note that any discrepancy in treatment of overheads between this submission and previous generator financial templates should be clearly explained and justified</t>
  </si>
  <si>
    <t xml:space="preserve">Capacity </t>
  </si>
  <si>
    <t xml:space="preserve">Revenue from I-SEM energy market, made up of (see Information Note A): </t>
  </si>
  <si>
    <t>Projected Costs</t>
  </si>
  <si>
    <t>Non-Fuel Operating Costs (NFOCs)</t>
  </si>
  <si>
    <t>As above</t>
  </si>
  <si>
    <t>Operating and Maintenance Costs</t>
  </si>
  <si>
    <t>Fuel Working Capital (ongoing)</t>
  </si>
  <si>
    <t>Adjustments re Variable Operating and Maintenance Cost elements of NFOCs</t>
  </si>
  <si>
    <t>Please describe</t>
  </si>
  <si>
    <t>Unit Specific Projected Infra-marginal rent before Reliability Option difference payments made (corresponding note must specify assumptions including fuel price, carbon price and resulting electricity price assumptions)</t>
  </si>
  <si>
    <t>Unit Specific Ancillary Services Revenue</t>
  </si>
  <si>
    <t>Other revenue</t>
  </si>
  <si>
    <t>Reliability Option difference payments</t>
  </si>
  <si>
    <t>Please see note 19 in "Notes 13-21" tab for details required in submissions</t>
  </si>
  <si>
    <t>De-Rated Capacity as per Qualification (kW)</t>
  </si>
  <si>
    <t>Unavoidable Future Investment</t>
  </si>
  <si>
    <t>Answer</t>
  </si>
  <si>
    <t>3) Amounts conditionally approved in previous USPC processes, where recovery was over multiple years</t>
  </si>
  <si>
    <t>a) a statement of when the investment was completed (or will be complete, if not already completed); and</t>
  </si>
  <si>
    <t xml:space="preserve">b) the amount spent and an explanation of any underspend relative to the amounts reflected in the previous auction USPC determination; and </t>
  </si>
  <si>
    <t>c) if the investment will not be completed prior to the start of the relevant Capacity Year, an explanation of how the investment is unavoidable in delivering capacity in that year; and</t>
  </si>
  <si>
    <t xml:space="preserve">d) any other material variances between the current expectation of those investment projects, and the information provided to the RAs as part of the previous auction USPC process. </t>
  </si>
  <si>
    <t>Note 21: De-Rated Capacity as per Qualification : Applicants should include the de-rated capacity for which they have applied. The SEM Committee will use the final de-rated capacity approved by the TSOs' in the Final Qualification Decision to calculate this Unit Specific Price Cap.</t>
  </si>
  <si>
    <t>CY2020/21</t>
  </si>
  <si>
    <t>CY2021/22</t>
  </si>
  <si>
    <t>CY2022/23</t>
  </si>
  <si>
    <t>CY2023/24</t>
  </si>
  <si>
    <t>CY2024/25</t>
  </si>
  <si>
    <t>CY2025/26</t>
  </si>
  <si>
    <t>CY2026/27</t>
  </si>
  <si>
    <t>CY2027/28</t>
  </si>
  <si>
    <t>CY2028/29</t>
  </si>
  <si>
    <t>CY2029/30</t>
  </si>
  <si>
    <t>CY2030/31</t>
  </si>
  <si>
    <t>CY2031/32</t>
  </si>
  <si>
    <t>CY2032/33</t>
  </si>
  <si>
    <t>Total</t>
  </si>
  <si>
    <t>Additional Application Information</t>
  </si>
  <si>
    <t>Answer the following questions. Your dillegence in answering these questions will determine your application decision. Insufficient or lack of detail will influence the outcome of this application. Please provide attachments/screenshots as appropriate</t>
  </si>
  <si>
    <t>Note Reference</t>
  </si>
  <si>
    <t>Note</t>
  </si>
  <si>
    <t>A</t>
  </si>
  <si>
    <t>B</t>
  </si>
  <si>
    <t>C</t>
  </si>
  <si>
    <t xml:space="preserve"> Other Adjustments to Non Fuel Operating Costs</t>
  </si>
  <si>
    <t>Participant Comment and Supporting Evidence</t>
  </si>
  <si>
    <t>Historic Cost Supporting Information</t>
  </si>
  <si>
    <t>Supporting Calculations</t>
  </si>
  <si>
    <t>[To be Completed]</t>
  </si>
  <si>
    <t>WACC (pre-tax real) ROI</t>
  </si>
  <si>
    <t>Inflation ROI</t>
  </si>
  <si>
    <t>WACC (pre-tax real) NI</t>
  </si>
  <si>
    <t>Inflation NI</t>
  </si>
  <si>
    <t>ROI WACC Discount Factors</t>
  </si>
  <si>
    <t>ROI Inflation Discount Factors</t>
  </si>
  <si>
    <t>ROI Combined Discount Factors</t>
  </si>
  <si>
    <t>NI WACC Discount Factors</t>
  </si>
  <si>
    <t>NI Inflation Discount Factors</t>
  </si>
  <si>
    <t>NI Combined Discount Factors</t>
  </si>
  <si>
    <t>ROI</t>
  </si>
  <si>
    <t>Investment Spend Detail</t>
  </si>
  <si>
    <t>Confirm that no spend included in this submission is also included in a submission in respect of a USPC (unavoidable future investment in respect of Existing Capacity)</t>
  </si>
  <si>
    <t>Expected Incremental Investment Profile in Local Currency (in money of the day, i.e. nominal terms)</t>
  </si>
  <si>
    <t>Year ending</t>
  </si>
  <si>
    <t>£/€ (to nearest £/€)</t>
  </si>
  <si>
    <t>Breakdown of Total Investment</t>
  </si>
  <si>
    <t>£/€ Local Currency (to nearest £/€)</t>
  </si>
  <si>
    <t>EPC costs</t>
  </si>
  <si>
    <t>Site Procurement</t>
  </si>
  <si>
    <t>Electrical Connection Costs</t>
  </si>
  <si>
    <t>Gas Connection Costs</t>
  </si>
  <si>
    <t>Water Connection Costs</t>
  </si>
  <si>
    <t>Owner's Contingency</t>
  </si>
  <si>
    <t>Financing Costs</t>
  </si>
  <si>
    <t>Interest during Construction</t>
  </si>
  <si>
    <t>Construction Insurance</t>
  </si>
  <si>
    <t>Initial Fuel Working Capital</t>
  </si>
  <si>
    <t>Other non EPC Costs</t>
  </si>
  <si>
    <t>Accession and Participation fees</t>
  </si>
  <si>
    <t>Implementation Plan Detail</t>
  </si>
  <si>
    <t>Response</t>
  </si>
  <si>
    <t>A schedule identifying the earliest and latest dates for achieving the following Milestones (except to the extent not required under the Capacity Market Code)</t>
  </si>
  <si>
    <t>(i) Substantial Financial Completion</t>
  </si>
  <si>
    <t>(ii) Commencement of Construction Works</t>
  </si>
  <si>
    <t>(iii) Mechanical Completion</t>
  </si>
  <si>
    <t>(iv) Completion of Network Connection</t>
  </si>
  <si>
    <t>(v) First Energy to Network</t>
  </si>
  <si>
    <t xml:space="preserve">(vi) Start of Performance/ Acceptance Testing </t>
  </si>
  <si>
    <t>(viii) Substantial Completion</t>
  </si>
  <si>
    <t>Length of Reliability Option being sought
Number must be an integer number of years between 1 and 5 inclusive*</t>
  </si>
  <si>
    <t>Carried forward UFI from previous years</t>
  </si>
  <si>
    <t>WACC (pre-tax nominal) ROI</t>
  </si>
  <si>
    <t>WACC (pre-tax nominal) NI</t>
  </si>
  <si>
    <t>Net Going Forward Costs, year by year</t>
  </si>
  <si>
    <t>Average NGFC over 5 years</t>
  </si>
  <si>
    <t xml:space="preserve">CRMsubmissions@uregni.gov.uk </t>
  </si>
  <si>
    <t>Answer the following questions to support your ILC and Historic Cost entry for each of your of your corresponding entries. 
Your dillegence in answering these questions will determine your application decision. Insufficient or lack of detail will influence the outcome of this application. Please provide attachments/screenshots as appropriate</t>
  </si>
  <si>
    <t>CY2033/34</t>
  </si>
  <si>
    <t>CY2034/35</t>
  </si>
  <si>
    <t>CY2035/36</t>
  </si>
  <si>
    <t>YES</t>
  </si>
  <si>
    <t>NO</t>
  </si>
  <si>
    <t>Res. Val</t>
  </si>
  <si>
    <t>add more projects as necessary</t>
  </si>
  <si>
    <t>Totals</t>
  </si>
  <si>
    <t>€k/£k</t>
  </si>
  <si>
    <t>Summary</t>
  </si>
  <si>
    <t>add more projects if necessary</t>
  </si>
  <si>
    <t>2) Details of Proposed Unavoidable Future Investment, to include but not limited to:</t>
  </si>
  <si>
    <t>Data supporting ILC Application</t>
  </si>
  <si>
    <t>Intermediate Length Contract (ILC) Submission</t>
  </si>
  <si>
    <t>(Applying Forecast NGFCs above to a 12 month Capacity Year for ILC purposes)</t>
  </si>
  <si>
    <t>A brief description of the nature of refurbishment works to be undertaken and why an Outage is Necessary</t>
  </si>
  <si>
    <t>Does the refurbishment require an outage to do the investment?</t>
  </si>
  <si>
    <t>Start date of Proposed Outage</t>
  </si>
  <si>
    <t>End date of Proposed Outage</t>
  </si>
  <si>
    <t>Proposed Plan to handle Outage consistent with any other Capacity Oblifgations</t>
  </si>
  <si>
    <t>Initial Capacity before investment:</t>
  </si>
  <si>
    <t>Derated Capacity before investment:</t>
  </si>
  <si>
    <t>Initial Capacity after investment:</t>
  </si>
  <si>
    <t>Derated Capacity after investment:</t>
  </si>
  <si>
    <t>If you expect the capacity associated with your investment to be supported by any support mechanism in Ireland or Northern Ireland (e.g. renewables support mechanisms, PSO) please provide details of this support.</t>
  </si>
  <si>
    <t>Expected economic life of capacity with an ILC.
[If different elements of the investment have different economic lives please specify]</t>
  </si>
  <si>
    <t>*Where multiple investments are being made for a single unit, multi-year Reliability Options may be sought for only those which exceed the Intermediate Capacity Investment Rate Threshold (ICIRT).  Participants should bear in mind that each CMU can only offer 5 PQ pairs into a Capacity Auction and all the capacity covered by a single PQ pair must have the same RO duration.</t>
  </si>
  <si>
    <t>A brief description of the nature of works to be undertaken, the expected Total Project Spend, and who it is proposed will be undertaking those works.
If needed, this can be provided as a separate appendix (for example using a Word document).</t>
  </si>
  <si>
    <t>Please Provide the Earliest Date for the relevant milestone, or the reason why the milestone is not relevant for capacity with an ILC:</t>
  </si>
  <si>
    <t>See Information Note D if ILC application relates to part of a capacity unit</t>
  </si>
  <si>
    <t>Energy market payment will include Pool payments for SEM market years; expected DAM, IDM and BM revenues for I-SEM market. For I-SEM market to include expected Administrative Scarcity Pricing revenue.  Energy market payments should be entered before Reliability Option difference payment (with any offsetting Reliability Option difference payments to be included in line 25 of "ILC Submission &amp; Historic Cost" tab). Revenue items should be entered as a positive number.</t>
  </si>
  <si>
    <t>ILC Submission (Price €(or £)/kW/year)</t>
  </si>
  <si>
    <t>Please use this opportunity to include in detail any additional information in support of your application.
This can include
-Model used and justification (including explanation of methodology)
-Key cost assumptions and data sources
-Factors that may influence your ILC (including key factors driving any and all change in costs) 
It is the responsibility of the Participant to provide a sufficent level of detail in their answers. Failure to do so may influence the final decision. Please provide attachments as appropriate</t>
  </si>
  <si>
    <t>In the previous auction USPC decisions, some units were allowed to include UFI costs, where the recovery of these amounts was to be spread over multiple years. The relevant years were specified in the SEMC's USPC decision document for individual units, which also specified the relevant amounts that could be recovered in each years in €k or £k. Cell E122 on the tab "ILC Submission &amp; Historic Cost" will include the €k or £k value allowed in respect of previous USPC Decisions by setting the flag in cell C22 to YES and entering the relevant amount in cell C23 of the relevant UFI tab. Note that the "approval" made in respect of previous years was conditional on the investment proceeding materially in line with information provided by the applicant to the RAs throughout the auction USPC decision process. To be allowed to include the amounts set out in previous USPC decisions in this application, the applicant must provide a report on the extent to which the investment has been completed by the date of this USPC application. The report should set out, amongst other things:</t>
  </si>
  <si>
    <t>A certificate signed on behalf of the Participant by a Participant Director that, having made due and careful enquiry and to the best of their knowledge, information and belief: (i) all information in the application and any other information provided to the Regulatory Authorities and the System Operators in relation to it is true and correct; and (ii) the application is not for the purposes of, or connected with, Market Manipulation by the Participant or any of its Associates (CMC E5.1.3(b)); (iii) the Capacity Market Unit will meet required emissions thresholds once the investment is complete  
A statement that the Implementation Plan is, to the best of its knowledge and belief, accurate and based on reasonable assumptions; accurately summarises the planned works; and is not misleading or deceptive.
If relevant, pursuant to Appendix D.5(g) of the CMC, provide a copy of either the Connection Agreement(s) or a Connection Offer(s) from the relevant Transmission System Operator or Distribution System Operator (sufficient to accommodate the increased capacity).  Such Connection Agreement(s) or a Connection Offer(s) should confirm either the Registered Capacity (or inverter rating, if applicable) of that New Capacity or the capacity that such New Capacity is permitted to export. If not relevant, please explain why it is not relevant
Certificate(s) pursuant to Appendix D.6 of the CMC.
Unavoidable Future Investment:  See notes 19 and 20 for details required.</t>
  </si>
  <si>
    <t>RAs Confirmation regarding ILC Application</t>
  </si>
  <si>
    <t>I-SEM Capacity Remuneration Mechanism (CRM)
Intermediate Length Contract (ILC) Exception Application</t>
  </si>
  <si>
    <r>
      <t xml:space="preserve">Outage Plan Detail - </t>
    </r>
    <r>
      <rPr>
        <b/>
        <i/>
        <sz val="14"/>
        <color theme="1"/>
        <rFont val="Arial"/>
        <family val="2"/>
      </rPr>
      <t>Existing Units Only</t>
    </r>
  </si>
  <si>
    <r>
      <t xml:space="preserve">Revenue from Contract/Difference Payments (CfDs) 
</t>
    </r>
    <r>
      <rPr>
        <sz val="12"/>
        <color theme="1"/>
        <rFont val="Arial"/>
        <family val="2"/>
      </rPr>
      <t>- This field corresponds to the existing line item in Generator Financial Reporting and includes net revenue from directed Contracts and Non-directed contracts, amongst other instruments. Net revenue may be positive or negative.</t>
    </r>
  </si>
  <si>
    <r>
      <t xml:space="preserve">Reliability Option difference payments only. 
</t>
    </r>
    <r>
      <rPr>
        <sz val="12"/>
        <color theme="1"/>
        <rFont val="Arial"/>
        <family val="2"/>
      </rPr>
      <t xml:space="preserve">-To include forecast Reliability Option difference payments only. Any Reliability Option difference payments should be entered as a negative.  </t>
    </r>
  </si>
  <si>
    <r>
      <t xml:space="preserve">Operating and Maintenance Costs 
</t>
    </r>
    <r>
      <rPr>
        <sz val="12"/>
        <rFont val="Arial"/>
        <family val="2"/>
      </rPr>
      <t>- Charges / costs should be entered as a negative. - Detailed cost assessment of historicals should be provided to support O&amp;M costs. Quotes are to be provided in support of cost submissions</t>
    </r>
  </si>
  <si>
    <r>
      <t xml:space="preserve">Insurance 
</t>
    </r>
    <r>
      <rPr>
        <sz val="12"/>
        <color theme="1"/>
        <rFont val="Arial"/>
        <family val="2"/>
      </rPr>
      <t xml:space="preserve">- Charges /costs should be entered as a negative. Please provide breakdown by type of insurance and corresponding premium. </t>
    </r>
  </si>
  <si>
    <r>
      <t xml:space="preserve">Business Rates 
</t>
    </r>
    <r>
      <rPr>
        <sz val="12"/>
        <color theme="1"/>
        <rFont val="Arial"/>
        <family val="2"/>
      </rPr>
      <t xml:space="preserve">- Charges / costs should be entered as a negative. Where relevant the basis of allocation of rates to units at a station should be explained, particularly if the basis differs from historical allocations (e.g. if one or more units at a station are closing / have closed). </t>
    </r>
  </si>
  <si>
    <r>
      <t xml:space="preserve">Cost of Fuel Working Capital 
</t>
    </r>
    <r>
      <rPr>
        <sz val="12"/>
        <color theme="1"/>
        <rFont val="Arial"/>
        <family val="2"/>
      </rPr>
      <t>- Charges / costs should be entered as a negative.</t>
    </r>
  </si>
  <si>
    <r>
      <t xml:space="preserve">Other 
</t>
    </r>
    <r>
      <rPr>
        <sz val="12"/>
        <color theme="1"/>
        <rFont val="Arial"/>
        <family val="2"/>
      </rPr>
      <t>- Please show explicitly what indexation assumptions you have made, where relevant.</t>
    </r>
  </si>
  <si>
    <r>
      <t xml:space="preserve">Unit Specific Projected Infra-Marginal Rent 
</t>
    </r>
    <r>
      <rPr>
        <sz val="12"/>
        <color theme="1"/>
        <rFont val="Arial"/>
        <family val="2"/>
      </rPr>
      <t xml:space="preserve">- Infra-marginal rent should be shown as a positive number. Separately specify fuel price, carbon price and electricity price assumptions (e.g. hours of Full or Partial Administrative Scarcity Pricing (ASP) and price assumptions for Partial ASP).  </t>
    </r>
  </si>
  <si>
    <r>
      <t xml:space="preserve">Unit Specific Ancillary Services Revenue 
</t>
    </r>
    <r>
      <rPr>
        <sz val="12"/>
        <color theme="1"/>
        <rFont val="Arial"/>
        <family val="2"/>
      </rPr>
      <t>- Ancillary service revenue should be shown as a positive number. The basis, including key tariff assumptions and volume assumptions underpinnning the ancillary service revenue projection should be shown.</t>
    </r>
  </si>
  <si>
    <r>
      <t xml:space="preserve">Reliability Option difference payments 
</t>
    </r>
    <r>
      <rPr>
        <sz val="12"/>
        <color theme="1"/>
        <rFont val="Arial"/>
        <family val="2"/>
      </rPr>
      <t>- Consistent with projections in line 82 on tab "ILC Submission &amp; Historic Cost".</t>
    </r>
  </si>
  <si>
    <r>
      <t xml:space="preserve">b) Reasons for Investment, including but not limited to the following:		
</t>
    </r>
    <r>
      <rPr>
        <sz val="12"/>
        <color theme="1"/>
        <rFont val="Arial"/>
        <family val="2"/>
      </rPr>
      <t>- Explain clearly why this investment is considered "unavoidable" ie must be incurre  for capacity to be delivered.
- Expected Initial Capacity (Existing) in MW and Gross De-rated Capacity (Existing) in MW which the investment relates to (i.e. before investment). Initial Capcity as referred to in the CMC is sometimes colloquially known as nameplate capacity.
- Expected Initial Capacity (Total) i.e. after investment
- Expected Gross De-rated Capacity (Total) in MW, i.e. of unit after investment
- Expected running hours capability
- Expected economic life of the investment
- Expected residual unit value at end of economic life of investment
- Expected impact on Fixed Operating and Maintenance Costs, over the economic life, including value or percentage terms</t>
    </r>
  </si>
  <si>
    <r>
      <t xml:space="preserve">a) Total Unit Specific Investment value, including but not limited to the following:	
</t>
    </r>
    <r>
      <rPr>
        <sz val="12"/>
        <color theme="1"/>
        <rFont val="Arial"/>
        <family val="2"/>
      </rPr>
      <t>- Specify what is included in the investment including separate itemisation of costs over €/£1m
- When expenditure will be incurred including annual profile
- When investment is expected to be "commissioned" i.e. when benefits will commence
- Evidence of supplier quotes/tenders</t>
    </r>
    <r>
      <rPr>
        <b/>
        <sz val="12"/>
        <color theme="1"/>
        <rFont val="Arial"/>
        <family val="2"/>
      </rPr>
      <t xml:space="preserve">	</t>
    </r>
  </si>
  <si>
    <r>
      <t xml:space="preserve">c) Outline full decision making process, steps taken to date and timeframe for remaining steps
</t>
    </r>
    <r>
      <rPr>
        <sz val="12"/>
        <color theme="1"/>
        <rFont val="Arial"/>
        <family val="2"/>
      </rPr>
      <t>- Provide supporting evidence of decisions made e.g. Board minutes.
- Commitments made at time of USPC application
- Detail remaining actions to be taken and associated timeframes</t>
    </r>
  </si>
  <si>
    <t>1)  Details relating to the current unit (before investment)</t>
  </si>
  <si>
    <t>Current CRM Qualified MW capacity: Gross De-rated Capacity (Existing); and Initial Capacity (Existing). Initial Capacity as referred to in the CMC is sometimes colloquially known as nameplate capacity
- Current running hour capability
- Year "commissioned" and unit age
- Economic life remaining
- Residual unit value (please specify date value relates to)</t>
  </si>
  <si>
    <t>1 Oct 2029 to 30 Sept 2030</t>
  </si>
  <si>
    <t>-</t>
  </si>
  <si>
    <t>Select ROI or NI Participant</t>
  </si>
  <si>
    <t>REFURBISHMENT PROJECT 1</t>
  </si>
  <si>
    <t>Enter Economic Life (whole number of years)</t>
  </si>
  <si>
    <t xml:space="preserve">   [Selection to be made by Applicant] This is to ensure the correct factors are applied to calculations.</t>
  </si>
  <si>
    <t xml:space="preserve">   [Value to be entered by Applicant]</t>
  </si>
  <si>
    <t>Recovery for 25/26</t>
  </si>
  <si>
    <t xml:space="preserve">Required payment (nominal)   </t>
  </si>
  <si>
    <t xml:space="preserve">Total cashflow (nominal)   </t>
  </si>
  <si>
    <r>
      <rPr>
        <b/>
        <sz val="12"/>
        <color theme="1"/>
        <rFont val="Arial"/>
        <family val="2"/>
      </rPr>
      <t>Select</t>
    </r>
    <r>
      <rPr>
        <sz val="12"/>
        <color theme="1"/>
        <rFont val="Arial"/>
        <family val="2"/>
      </rPr>
      <t xml:space="preserve"> ROI or NI Participant</t>
    </r>
  </si>
  <si>
    <r>
      <rPr>
        <b/>
        <sz val="12"/>
        <color theme="1"/>
        <rFont val="Arial"/>
        <family val="2"/>
      </rPr>
      <t>Enter</t>
    </r>
    <r>
      <rPr>
        <sz val="12"/>
        <color theme="1"/>
        <rFont val="Arial"/>
        <family val="2"/>
      </rPr>
      <t xml:space="preserve"> Economic Life (whole number of years)</t>
    </r>
  </si>
  <si>
    <r>
      <rPr>
        <b/>
        <sz val="12"/>
        <color theme="1"/>
        <rFont val="Arial"/>
        <family val="2"/>
      </rPr>
      <t>Enter</t>
    </r>
    <r>
      <rPr>
        <sz val="12"/>
        <color theme="1"/>
        <rFont val="Arial"/>
        <family val="2"/>
      </rPr>
      <t xml:space="preserve"> the Residual Value of the Investment (€ or £ - 000's)</t>
    </r>
  </si>
  <si>
    <r>
      <rPr>
        <b/>
        <sz val="12"/>
        <color theme="1"/>
        <rFont val="Arial"/>
        <family val="2"/>
      </rPr>
      <t>Enter</t>
    </r>
    <r>
      <rPr>
        <sz val="12"/>
        <color theme="1"/>
        <rFont val="Arial"/>
        <family val="2"/>
      </rPr>
      <t xml:space="preserve"> Investment Spend (nominal) [€ or £ - 000's]   </t>
    </r>
  </si>
  <si>
    <t>Enter the Residual Value of the Investment (€ or £ - 000's)</t>
  </si>
  <si>
    <t xml:space="preserve">Residual Value (nominal)   </t>
  </si>
  <si>
    <t xml:space="preserve">Enter Investment Spend (nominal) [€ or £ - 000's]  </t>
  </si>
  <si>
    <t>Required amount by year</t>
  </si>
  <si>
    <t>New Project 2</t>
  </si>
  <si>
    <t>New Project 1 (for projects not previously approved)</t>
  </si>
  <si>
    <t>New Project 2 (for projects not previously approved)</t>
  </si>
  <si>
    <t>New Project 1</t>
  </si>
  <si>
    <t xml:space="preserve">If YES, please enter the UFI allowance which was previously, conditionally approved (€ or £), in nominal terms for the relevant years </t>
  </si>
  <si>
    <t>Previously approved UFI allowance, € or £, nominal</t>
  </si>
  <si>
    <t>Previous approved projects</t>
  </si>
  <si>
    <t>UFI previously awarded in CY2026/27 T-4</t>
  </si>
  <si>
    <t>1 Oct 2030 to 30 Sept 2031</t>
  </si>
  <si>
    <t>This information is to be provided under the electricity licence condition relating to the provision of information to the Commission (CRU) or the Authority (UR).  The RAs may request further information or clarification and specifiy a timeframe for providing it, in accordance with the Licensee's provision of information licence condition and as set out in the Intermediate Length Decision paper 
Applications must be made in this format, to ensure the submission is considered.
This information requirement includes a forecast of Net Going Forward Costs for the appropriate CRM capacity year together with a historical cost summary of SEM generator financial templates and a breakdown of non-fuel operating costs.
Applications should be made to the Regulatory Authorities via the address below:</t>
  </si>
  <si>
    <t>https://www.semcommittee.com/publications/sem-23-016-best-new-entrant-decision-paper</t>
  </si>
  <si>
    <t xml:space="preserve">In relation to the capacity year being applied for, a best estimate forecast of Net Going Forward Costs shall be provided.  Please include within the notes the assumptions applied and provide further cost breakdown as appropriate.  
Based upon the SEM calculation for a Best New Entrant, found at: </t>
  </si>
  <si>
    <t>All charges/cost items should be entered as a negative, all revenue items as a positive.
Individual items greater than 2% of total Non Fuel Operating Costs, as per latest Generator Financial Template, should be detailed separately within the notes. 
Any cost projections which are greater than historically incurred costs (greater than a number included in a previously submitted Generator Financial Reporting template or Exception Applications) should be justified in detail, explaining why costs are higher than the historical values, particularly if the increase is more than inflation related. Evidence for the projections should be provided where at all feasible.
Cost Allocation: In the absence of clear and sound justification as to why costs e.g. corporate overheads, have not been allocated on a MW basis across all CMUs to which they apply, the RAs will default to allocating costs on a MW basis across those CMUs.The allocation of costs for any given cost category to units at a station (including units which are not subject to USPC applications), should not exceed total station costs for the relevant category. 
Limited historical information:  In the absence of, or limited, historical information, the RAs reserve the right to assign costs based on similar Capacity Market Units as an appropriate benchmark.
Data anomalies or inconsistency:  The RAs will look at and apply costs based on other similar Capacity Market Units as an appropriate benchmark in instances when the historical information differs materially from other similar Capacity Market Units.
Agreement End Dates: The RAs will assume the end date of any agreement providing a support mechanism will apply and that any extensions will not be triggered (NB: This does not apply to normal ancillary service/DS3 contracts).  Should the end date fall mid Capacity Year the RAs will apply these specific revenues up to but not beyond the agreement end date.</t>
  </si>
  <si>
    <t>After 30/09/2026</t>
  </si>
  <si>
    <t>Before 30/09/2022</t>
  </si>
  <si>
    <t>CY 2026/27</t>
  </si>
  <si>
    <t>1 Oct 2026 to 30 Sept 2027</t>
  </si>
  <si>
    <t>1 Oct 2027 to 30 Sept 2028</t>
  </si>
  <si>
    <t>1 Oct 2028 to 30 Sept 2029</t>
  </si>
  <si>
    <t>Applied for CY2026/27</t>
  </si>
  <si>
    <t>Recovery for 24/25</t>
  </si>
  <si>
    <t>Recovery for 23/24</t>
  </si>
  <si>
    <t>Recovery for 22/23</t>
  </si>
  <si>
    <t>CY2019/20</t>
  </si>
  <si>
    <t>CY2018/19</t>
  </si>
  <si>
    <t>CY2017/18</t>
  </si>
  <si>
    <r>
      <t xml:space="preserve">Exception Application Deadline:   </t>
    </r>
    <r>
      <rPr>
        <b/>
        <sz val="16"/>
        <rFont val="Arial"/>
        <family val="2"/>
      </rPr>
      <t>17/02/2026</t>
    </r>
  </si>
  <si>
    <t>We assume Net Going Forward Costs will broadly fall into the following categories:
1. Transmission, Market Operator and System Operator charges
2. Gas Transportation Charges
3. Fixed Operating and Maintenance costs*
4. Insurance
5. Business Rates
6. Cost of fuel working capital  
7. Unavoidable Future Investment**
*Only fixed operating and maintenance costs should be reflected in the Intermediate Length Contract (ILC) application, therefore an adjustment is necessary to exclude Variable Operation and Maintenance Costs.  A consistent approach should be taken with the energy market bids under the Balancing Market Principles Code of Practice (BMPCOP).
**Unavoidable Future Investment means future investment costs which must be incurred if the capacity is to be delivered during the Capacity Delivery Year.  In addition to the amount claimed for CY2026/27, participants will need to provide details of any related to CY2022/23, CY2023/24, CY2024/25 and CY2025/26.</t>
  </si>
  <si>
    <t>• In accordance with normal accounting convention profits, revenues, assets and cash inflows are to entered as positive numbers with losses, expenses, liabilities and cash outflows recorded as negative numbers.
• Forecast data should be provided in estimated 2025/26 prices for the year 2026/27.
Latest Forecast is a combination of actual data available and forecast data for the current year.
All historical data should be entered in nominal terms.
• All data fields must be completed.  Additional notes can be provided in separate tabs to this worksheet.
• Please include additional line items where you feel it may assist in understanding or accuracy.  
• All figures are to be rounded to the nearest thousand i.e. €/£245,000 becomes €/£245.
• All calculation formulas to be provided.
• All external sources of information provided.
• Inflation assumptions to be provided.</t>
  </si>
  <si>
    <t>In circumstances where a Participant has submitted both an Existing Capacity Exception (USPC) application and a New Capacity Exception application, the RAs will want to satisfy themselves that there is no overlap in costs submitted within the applications.  This may require the inclusion of an explicit reference in a Director's Certificate to that effect.
Where the RAs have determined a USPC bid for a previous auction is appropriate and that bid includes a proportion of Unavoidable Future Investment, evidence of the investment in line with the value and rationale in the application will be required before further apportionment can be applied to future Capacity Years, i.e. CY2026/27 onwards. The same principle will apply in subsequent years.</t>
  </si>
  <si>
    <r>
      <t xml:space="preserve">CRM - Intermediate Length Contract Exception Application
T-4 Capacity Auction for Capacity Year 1 beginning </t>
    </r>
    <r>
      <rPr>
        <b/>
        <sz val="18"/>
        <color rgb="FFFF0000"/>
        <rFont val="Arial"/>
        <family val="2"/>
      </rPr>
      <t>1 October 2026</t>
    </r>
  </si>
  <si>
    <r>
      <t xml:space="preserve">CRM - Implementation Plan for ILC Application
T-4 Capacity Auction for Capacity Year 1 beginning </t>
    </r>
    <r>
      <rPr>
        <b/>
        <sz val="18"/>
        <color rgb="FFFF0000"/>
        <rFont val="Arial"/>
        <family val="2"/>
      </rPr>
      <t>1 October 2026</t>
    </r>
  </si>
  <si>
    <t>Capacity Remuneration Mechanism
Intermediate Length Contract Application
T-4 Auction for Capacity Year 2026/27</t>
  </si>
  <si>
    <t>Conditionally approved from previous USPC processes (CY 22/23, 23/24, 24/25 &amp; 25/26)</t>
  </si>
  <si>
    <r>
      <t xml:space="preserve">Transmission Charges 
</t>
    </r>
    <r>
      <rPr>
        <sz val="12"/>
        <rFont val="Arial"/>
        <family val="2"/>
      </rPr>
      <t>- Charges / costs should be entered as a negative. Projected charges should, as far as possible be based upon published Transmission charges and the Maximum Export Capacity on which charges are levied, with an allowance for inflation if charges have not yet been published for some or all of CY2026/27. Please provide detail of the worked calculation explictly showing the assumed transportation charge, volume and inflation assumptions, using a separate spreadsheet or word document as appropriate. Calculations for Transmission and Demand forecats are to be provided</t>
    </r>
  </si>
  <si>
    <r>
      <t xml:space="preserve">Market Operator Charges 
</t>
    </r>
    <r>
      <rPr>
        <sz val="12"/>
        <rFont val="Arial"/>
        <family val="2"/>
      </rPr>
      <t>- Charges / costs should be entered as a negative. Projected charges should, as far as possible be based upon published Market Operator charges, with an allowance for inflation if charges have not yet been published for some or all of CY2026/27 - Supporting calculations to be provided</t>
    </r>
  </si>
  <si>
    <r>
      <t xml:space="preserve">System Operator Charges 
</t>
    </r>
    <r>
      <rPr>
        <sz val="12"/>
        <rFont val="Arial"/>
        <family val="2"/>
      </rPr>
      <t>- Charges / costs should be entered as a negative. Projected charges should, as far as possible be based upon published System Operator charges, with an allowance for inflation if charges have not yet been publsihed for some or all of CY2026/27- Supporting calculation to be provided</t>
    </r>
  </si>
  <si>
    <r>
      <t xml:space="preserve">Gas Transportation Charges 
</t>
    </r>
    <r>
      <rPr>
        <sz val="12"/>
        <rFont val="Arial"/>
        <family val="2"/>
      </rPr>
      <t xml:space="preserve">- Applicable to gas fired stations only. Charges / costs should be entered as a negative. Projected charges should, as far as possible be based upon published Transmission charges, with an allowance for inflation if charges have not yet been published for some or all of CY2026/27. Please provide detail of the worked calculation explictly showing the assumed transportation charge, volume and inflation assumptions, using a separate spreadsheet or word document as appropriate. - Supporting gas calculations to be provided. Where appropriate forecasts and calculations should be provided for daily and/or Annual gas submissions. </t>
    </r>
  </si>
  <si>
    <r>
      <t xml:space="preserve">New Application for Refurbishment Investment in Respect of </t>
    </r>
    <r>
      <rPr>
        <b/>
        <sz val="18"/>
        <color rgb="FFFF0000"/>
        <rFont val="Arial"/>
        <family val="2"/>
      </rPr>
      <t>CY2026/27</t>
    </r>
    <r>
      <rPr>
        <b/>
        <sz val="18"/>
        <rFont val="Arial"/>
        <family val="2"/>
      </rPr>
      <t xml:space="preserve"> Capacity Delivery 
</t>
    </r>
    <r>
      <rPr>
        <sz val="12"/>
        <color rgb="FFFF0000"/>
        <rFont val="Arial"/>
        <family val="2"/>
      </rPr>
      <t>[Yellow cells to be completed by Applicant]</t>
    </r>
  </si>
  <si>
    <t xml:space="preserve">Discounted cashflow (CY2026/27 money)   </t>
  </si>
  <si>
    <r>
      <t xml:space="preserve">Application for Unavoidable Future Investment in respect of </t>
    </r>
    <r>
      <rPr>
        <b/>
        <sz val="14"/>
        <color rgb="FFFF0000"/>
        <rFont val="Calibri"/>
        <family val="2"/>
        <scheme val="minor"/>
      </rPr>
      <t>CY2025/26</t>
    </r>
    <r>
      <rPr>
        <b/>
        <sz val="14"/>
        <color theme="1"/>
        <rFont val="Calibri"/>
        <family val="2"/>
        <scheme val="minor"/>
      </rPr>
      <t xml:space="preserve"> Capacity Delivery     [Yellow cells to be completed by Applicant]</t>
    </r>
  </si>
  <si>
    <t>Note: We note that carried forward CY2025/26 UFIs were only available for applicants who were able to demonstrate NGFCs greater than ECPC in previous capacity auctions.  There may be some CY2026/27 applicants, whose NGFCs in previous auctions were below the applicable value of ECPC, but whose NGFCs in CY2026/27 are above the relevant ECPC.  Such applicants may now apply for CY2025/26 UFIs to be carried forward into their CY2026/27 NGFC calculation.</t>
  </si>
  <si>
    <t>UFI previously awarded in CY2025/26 T-4</t>
  </si>
  <si>
    <t>Does the Candidate Unit have a UFI to carry forward from CY2025/26 T-4?</t>
  </si>
  <si>
    <t>Does the Candidate Unit have a UFI from CY2025/26 not previously claimed as NGFC from previous auctions which was below USPC? 
If YES, please complete the UFI inputs below.</t>
  </si>
  <si>
    <t xml:space="preserve">Discounted cashflow (CY2025/26 money)   </t>
  </si>
  <si>
    <r>
      <t xml:space="preserve">Application for Unavoidable Future Investment in respect of </t>
    </r>
    <r>
      <rPr>
        <b/>
        <sz val="14"/>
        <color rgb="FFFF0000"/>
        <rFont val="Calibri"/>
        <family val="2"/>
        <scheme val="minor"/>
      </rPr>
      <t>CY2024/25</t>
    </r>
    <r>
      <rPr>
        <b/>
        <sz val="14"/>
        <color theme="1"/>
        <rFont val="Calibri"/>
        <family val="2"/>
        <scheme val="minor"/>
      </rPr>
      <t xml:space="preserve"> Capacity Delivery     [Yellow cells to be completed by Applicant]</t>
    </r>
  </si>
  <si>
    <t>Note: We note that carried forward CY2024/25 UFIs were only available for applicants who were able to demonstrate NGFCs greater than ECPC in previous capacity auctions.  There may be some CY2026/27 applicants, whose NGFCs in previous auctions were below the applicable value of ECPC, but whose NGFCs in CY2026/27 are above the relevant ECPC.  Such applicants may now apply for CY2024/25 UFIs to be carried forward into their CY2026/27 NGFC calculation.</t>
  </si>
  <si>
    <t>UFI previously awarded in CY2024/25 T-4</t>
  </si>
  <si>
    <t>Does the Candidate Unit have a UFI to carry forward from CY2024/25 T-4?</t>
  </si>
  <si>
    <t>Does the Candidate Unit have a UFI from CY2024/25 not previously claimed as NGFC from previous auctions which was below USPC? 
If YES, please complete the UFI inputs below.</t>
  </si>
  <si>
    <t xml:space="preserve">Discounted cashflow (CY2024/25 money)   </t>
  </si>
  <si>
    <r>
      <t xml:space="preserve">Application for Unavoidable Future Investment in respect of </t>
    </r>
    <r>
      <rPr>
        <b/>
        <sz val="14"/>
        <color rgb="FFFF0000"/>
        <rFont val="Calibri"/>
        <family val="2"/>
        <scheme val="minor"/>
      </rPr>
      <t>CY2023/24</t>
    </r>
    <r>
      <rPr>
        <b/>
        <sz val="14"/>
        <color theme="1"/>
        <rFont val="Calibri"/>
        <family val="2"/>
        <scheme val="minor"/>
      </rPr>
      <t xml:space="preserve"> Capacity Delivery     [Yellow cells to be completed by Applicant]</t>
    </r>
  </si>
  <si>
    <t>Note: We note that carried forward CY2023/24 UFIs were only available for applicants who were able to demonstrate NGFCs greater than ECPC in previous capacity auctions.  There may be some CY2026/27 applicants, whose NGFCs in previous auctions were below the applicable value of ECPC, but whose NGFCs in CY2026/27 are above the relevant ECPC.  Such applicants may now apply for CY2023/24 UFIs to be carried forward into their CY2026/27 NGFC calculation.</t>
  </si>
  <si>
    <t>Does the Candidate Unit have a UFI to carry forward from CY2023/24 T-4?</t>
  </si>
  <si>
    <t>Does the Candidate Unit have a UFI from CY2023/24 not previously claimed as NGFC from previous auctions which was below USPC? 
If YES, please complete the UFI inputs below.</t>
  </si>
  <si>
    <t xml:space="preserve">Discounted cashflow (CY2023/24 money)   </t>
  </si>
  <si>
    <r>
      <t xml:space="preserve">Application for Unavoidable Future Investment in respect of </t>
    </r>
    <r>
      <rPr>
        <b/>
        <sz val="14"/>
        <color rgb="FFFF0000"/>
        <rFont val="Calibri"/>
        <family val="2"/>
        <scheme val="minor"/>
      </rPr>
      <t>CY2022/23</t>
    </r>
    <r>
      <rPr>
        <b/>
        <sz val="14"/>
        <color rgb="FF00B050"/>
        <rFont val="Calibri"/>
        <family val="2"/>
        <scheme val="minor"/>
      </rPr>
      <t xml:space="preserve"> </t>
    </r>
    <r>
      <rPr>
        <b/>
        <sz val="14"/>
        <color theme="1"/>
        <rFont val="Calibri"/>
        <family val="2"/>
        <scheme val="minor"/>
      </rPr>
      <t>Capacity Delivery     [Yellow cells to be completed by Applicant]</t>
    </r>
  </si>
  <si>
    <t>Note: We note that carried forward CY2022/23 UFIs were only available for applicants who were able to demonstrate NGFCs greater than ECPC in previous capacity auctions.  There may be some CY2026/27 applicants, whose NGFCs in previous auctions were below the applicable value of ECPC, but whose NGFCs in CY2026/27 are above the relevant ECPC.  Such applicants may now apply for CY2022/23 UFIs to be carried forward into their CY2026/27 NGFC calculation.</t>
  </si>
  <si>
    <t>UFI previously awarded in CY2022/23 T-4</t>
  </si>
  <si>
    <t>Does the Candidate Unit have a UFI to carry forward from CY2022/23 T-4?</t>
  </si>
  <si>
    <t>Does the Candidate Unit have a UFI from CY2022/23 not previously claimed as NGFC from previous auctions which was below USPC? 
If YES, please complete the UFI inputs below.</t>
  </si>
  <si>
    <t xml:space="preserve">Discounted cashflow (CY2022/23 money)   </t>
  </si>
  <si>
    <t>Refurb Investment (relevant to CY2026/27)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</si>
</sst>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_(&quot;€&quot;* #,##0.00_);_(&quot;€&quot;* \(#,##0.00\);_(&quot;€&quot;* &quot;-&quot;??_);_(@_)"/>
    <numFmt numFmtId="165" formatCode="_-* #,##0_-;\-* #,##0_-;_-* &quot;-&quot;??_-;_-@_-"/>
    <numFmt numFmtId="166" formatCode="&quot;£&quot;#,##0.0000000;[Red]\-&quot;£&quot;#,##0.0000000"/>
    <numFmt numFmtId="167" formatCode="#,##0.000000"/>
    <numFmt numFmtId="168" formatCode="0.000000"/>
  </numFmts>
  <fonts count="7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sz val="11"/>
      <color rgb="FF000000"/>
      <name val="Calibri"/>
      <family val="2"/>
      <scheme val="minor"/>
    </font>
    <font>
      <sz val="10"/>
      <name val="Arial"/>
      <family val="2"/>
    </font>
    <font>
      <u/>
      <sz val="11"/>
      <color rgb="FF0000FF"/>
      <name val="Calibri"/>
      <family val="2"/>
    </font>
    <font>
      <b/>
      <sz val="14"/>
      <color rgb="FF0070C0"/>
      <name val="Arial"/>
      <family val="2"/>
    </font>
    <font>
      <sz val="11"/>
      <color rgb="FF000000"/>
      <name val="Arial"/>
      <family val="2"/>
    </font>
    <font>
      <b/>
      <sz val="11"/>
      <name val="Arial"/>
      <family val="2"/>
    </font>
    <font>
      <b/>
      <sz val="11"/>
      <color rgb="FF000000"/>
      <name val="Arial"/>
      <family val="2"/>
    </font>
    <font>
      <sz val="11"/>
      <name val="Calibri"/>
      <family val="2"/>
      <scheme val="minor"/>
    </font>
    <font>
      <b/>
      <sz val="11"/>
      <color rgb="FF0070C0"/>
      <name val="Calibri"/>
      <family val="2"/>
      <scheme val="minor"/>
    </font>
    <font>
      <b/>
      <sz val="11"/>
      <color theme="1"/>
      <name val="Arial"/>
      <family val="2"/>
    </font>
    <font>
      <sz val="11"/>
      <color theme="1"/>
      <name val="Arial"/>
      <family val="2"/>
    </font>
    <font>
      <b/>
      <i/>
      <sz val="16"/>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sz val="11"/>
      <color theme="0" tint="-0.14996795556505021"/>
      <name val="Calibri"/>
      <family val="2"/>
      <scheme val="minor"/>
    </font>
    <font>
      <b/>
      <sz val="12"/>
      <color theme="0"/>
      <name val="Calibri"/>
      <family val="2"/>
      <scheme val="minor"/>
    </font>
    <font>
      <sz val="9"/>
      <color theme="1"/>
      <name val="Calibri"/>
      <family val="2"/>
      <scheme val="minor"/>
    </font>
    <font>
      <u/>
      <sz val="11"/>
      <color theme="1"/>
      <name val="Calibri"/>
      <family val="2"/>
      <scheme val="minor"/>
    </font>
    <font>
      <b/>
      <sz val="10"/>
      <color rgb="FFFF0000"/>
      <name val="Arial"/>
      <family val="2"/>
    </font>
    <font>
      <b/>
      <sz val="14"/>
      <name val="Arial"/>
      <family val="2"/>
    </font>
    <font>
      <sz val="12"/>
      <color theme="1"/>
      <name val="Arial"/>
      <family val="2"/>
    </font>
    <font>
      <i/>
      <sz val="11"/>
      <color rgb="FFFF0000"/>
      <name val="Arial"/>
      <family val="2"/>
    </font>
    <font>
      <sz val="9"/>
      <color theme="1"/>
      <name val="Arial"/>
      <family val="2"/>
    </font>
    <font>
      <b/>
      <sz val="11"/>
      <color rgb="FFFF0000"/>
      <name val="Calibri"/>
      <family val="2"/>
      <scheme val="minor"/>
    </font>
    <font>
      <i/>
      <sz val="11"/>
      <color theme="1"/>
      <name val="Calibri"/>
      <family val="2"/>
      <scheme val="minor"/>
    </font>
    <font>
      <i/>
      <sz val="11"/>
      <color theme="0" tint="-0.14999847407452621"/>
      <name val="Calibri"/>
      <family val="2"/>
      <scheme val="minor"/>
    </font>
    <font>
      <b/>
      <sz val="12"/>
      <color theme="1"/>
      <name val="Arial"/>
      <family val="2"/>
    </font>
    <font>
      <b/>
      <sz val="18"/>
      <name val="Arial"/>
      <family val="2"/>
    </font>
    <font>
      <u/>
      <sz val="12"/>
      <color rgb="FF0000FF"/>
      <name val="Arial"/>
      <family val="2"/>
    </font>
    <font>
      <sz val="16"/>
      <color rgb="FFFF0000"/>
      <name val="Arial"/>
      <family val="2"/>
    </font>
    <font>
      <sz val="12"/>
      <color rgb="FFFF0000"/>
      <name val="Arial"/>
      <family val="2"/>
    </font>
    <font>
      <sz val="14"/>
      <color theme="1"/>
      <name val="Arial"/>
      <family val="2"/>
    </font>
    <font>
      <i/>
      <sz val="12"/>
      <color rgb="FFFF0000"/>
      <name val="Arial"/>
      <family val="2"/>
    </font>
    <font>
      <b/>
      <sz val="12"/>
      <name val="Arial"/>
      <family val="2"/>
    </font>
    <font>
      <sz val="12"/>
      <name val="Arial"/>
      <family val="2"/>
    </font>
    <font>
      <b/>
      <sz val="16"/>
      <color rgb="FFFF0000"/>
      <name val="Arial"/>
      <family val="2"/>
    </font>
    <font>
      <b/>
      <sz val="14"/>
      <color theme="1"/>
      <name val="Arial"/>
      <family val="2"/>
    </font>
    <font>
      <b/>
      <i/>
      <sz val="14"/>
      <color theme="1"/>
      <name val="Arial"/>
      <family val="2"/>
    </font>
    <font>
      <b/>
      <sz val="11"/>
      <color rgb="FFFF0000"/>
      <name val="Arial"/>
      <family val="2"/>
    </font>
    <font>
      <b/>
      <sz val="12"/>
      <color theme="0"/>
      <name val="Arial"/>
      <family val="2"/>
    </font>
    <font>
      <u/>
      <sz val="12"/>
      <color theme="1"/>
      <name val="Arial"/>
      <family val="2"/>
    </font>
    <font>
      <sz val="12"/>
      <color theme="1"/>
      <name val="Calibri"/>
      <family val="2"/>
      <scheme val="minor"/>
    </font>
    <font>
      <b/>
      <u/>
      <sz val="12"/>
      <color theme="1"/>
      <name val="Arial"/>
      <family val="2"/>
    </font>
    <font>
      <b/>
      <u/>
      <sz val="12"/>
      <name val="Arial"/>
      <family val="2"/>
    </font>
    <font>
      <i/>
      <sz val="12"/>
      <color rgb="FF000000"/>
      <name val="Arial"/>
      <family val="2"/>
    </font>
    <font>
      <b/>
      <sz val="12"/>
      <color rgb="FF000000"/>
      <name val="Arial"/>
      <family val="2"/>
    </font>
    <font>
      <sz val="12"/>
      <color rgb="FF000000"/>
      <name val="Arial"/>
      <family val="2"/>
    </font>
    <font>
      <b/>
      <sz val="12"/>
      <color theme="1"/>
      <name val="Calibri"/>
      <family val="2"/>
      <scheme val="minor"/>
    </font>
    <font>
      <sz val="12"/>
      <color rgb="FF0070C0"/>
      <name val="Arial"/>
      <family val="2"/>
    </font>
    <font>
      <b/>
      <sz val="12"/>
      <color rgb="FFFF0000"/>
      <name val="Arial"/>
      <family val="2"/>
    </font>
    <font>
      <b/>
      <sz val="14"/>
      <color theme="1"/>
      <name val="Calibri"/>
      <family val="2"/>
      <scheme val="minor"/>
    </font>
    <font>
      <b/>
      <u/>
      <sz val="18"/>
      <color theme="1"/>
      <name val="Arial"/>
      <family val="2"/>
    </font>
    <font>
      <b/>
      <i/>
      <sz val="14"/>
      <name val="Arial"/>
      <family val="2"/>
    </font>
    <font>
      <b/>
      <sz val="18"/>
      <color theme="1"/>
      <name val="Arial"/>
      <family val="2"/>
    </font>
    <font>
      <b/>
      <i/>
      <sz val="11"/>
      <color rgb="FFFF0000"/>
      <name val="Arial"/>
      <family val="2"/>
    </font>
    <font>
      <b/>
      <i/>
      <sz val="12"/>
      <name val="Arial"/>
      <family val="2"/>
    </font>
    <font>
      <sz val="8"/>
      <name val="Calibri"/>
      <family val="2"/>
      <scheme val="minor"/>
    </font>
    <font>
      <i/>
      <sz val="11"/>
      <color theme="1"/>
      <name val="Arial"/>
      <family val="2"/>
    </font>
    <font>
      <b/>
      <sz val="10"/>
      <color theme="1"/>
      <name val="Arial"/>
      <family val="2"/>
    </font>
    <font>
      <b/>
      <i/>
      <sz val="11"/>
      <color theme="1"/>
      <name val="Calibri"/>
      <family val="2"/>
      <scheme val="minor"/>
    </font>
    <font>
      <sz val="11"/>
      <color rgb="FF0070C0"/>
      <name val="Arial"/>
      <family val="2"/>
    </font>
    <font>
      <b/>
      <sz val="14"/>
      <color rgb="FF00B050"/>
      <name val="Calibri"/>
      <family val="2"/>
      <scheme val="minor"/>
    </font>
    <font>
      <b/>
      <sz val="11"/>
      <color rgb="FF00B050"/>
      <name val="Calibri"/>
      <family val="2"/>
      <scheme val="minor"/>
    </font>
    <font>
      <sz val="11"/>
      <color rgb="FF00B050"/>
      <name val="Calibri"/>
      <family val="2"/>
      <scheme val="minor"/>
    </font>
    <font>
      <b/>
      <sz val="16"/>
      <name val="Arial"/>
      <family val="2"/>
    </font>
    <font>
      <b/>
      <sz val="18"/>
      <color rgb="FFFF0000"/>
      <name val="Arial"/>
      <family val="2"/>
    </font>
    <font>
      <sz val="11"/>
      <name val="Arial"/>
      <family val="2"/>
    </font>
    <font>
      <b/>
      <i/>
      <sz val="11"/>
      <name val="Calibri"/>
      <family val="2"/>
      <scheme val="minor"/>
    </font>
    <font>
      <b/>
      <sz val="14"/>
      <name val="Calibri"/>
      <family val="2"/>
      <scheme val="minor"/>
    </font>
    <font>
      <b/>
      <sz val="14"/>
      <color rgb="FFFF0000"/>
      <name val="Calibri"/>
      <family val="2"/>
      <scheme val="minor"/>
    </font>
    <font>
      <b/>
      <sz val="11"/>
      <name val="Calibri"/>
      <family val="2"/>
      <scheme val="minor"/>
    </font>
    <font>
      <i/>
      <sz val="11"/>
      <name val="Calibri"/>
      <family val="2"/>
      <scheme val="minor"/>
    </font>
  </fonts>
  <fills count="35">
    <fill>
      <patternFill patternType="none"/>
    </fill>
    <fill>
      <patternFill patternType="gray125"/>
    </fill>
    <fill>
      <patternFill patternType="solid">
        <fgColor theme="8" tint="0.79998168889431442"/>
        <bgColor indexed="65"/>
      </patternFill>
    </fill>
    <fill>
      <patternFill patternType="solid">
        <fgColor theme="9" tint="0.79998168889431442"/>
        <bgColor indexed="65"/>
      </patternFill>
    </fill>
    <fill>
      <patternFill patternType="solid">
        <fgColor theme="0"/>
        <bgColor indexed="64"/>
      </patternFill>
    </fill>
    <fill>
      <patternFill patternType="solid">
        <fgColor rgb="FFFFFFFF"/>
        <bgColor indexed="64"/>
      </patternFill>
    </fill>
    <fill>
      <patternFill patternType="solid">
        <fgColor rgb="FFFF0000"/>
        <bgColor indexed="64"/>
      </patternFill>
    </fill>
    <fill>
      <patternFill patternType="solid">
        <fgColor rgb="FF538ED5"/>
        <bgColor indexed="64"/>
      </patternFill>
    </fill>
    <fill>
      <patternFill patternType="solid">
        <fgColor rgb="FFDBE5F1"/>
        <bgColor indexed="64"/>
      </patternFill>
    </fill>
    <fill>
      <patternFill patternType="solid">
        <fgColor rgb="FF8DB4E3"/>
        <bgColor indexed="64"/>
      </patternFill>
    </fill>
    <fill>
      <patternFill patternType="gray125">
        <bgColor rgb="FFDBE5F1"/>
      </patternFill>
    </fill>
    <fill>
      <patternFill patternType="solid">
        <fgColor rgb="FFC5D9F1"/>
        <bgColor indexed="64"/>
      </patternFill>
    </fill>
    <fill>
      <patternFill patternType="solid">
        <fgColor theme="1" tint="0.49995422223578601"/>
        <bgColor indexed="64"/>
      </patternFill>
    </fill>
    <fill>
      <patternFill patternType="solid">
        <fgColor theme="0" tint="-0.24994659260841701"/>
        <bgColor indexed="64"/>
      </patternFill>
    </fill>
    <fill>
      <patternFill patternType="solid">
        <fgColor theme="4" tint="0.79995117038483843"/>
        <bgColor indexed="64"/>
      </patternFill>
    </fill>
    <fill>
      <patternFill patternType="solid">
        <fgColor theme="0" tint="-0.14996795556505021"/>
        <bgColor indexed="64"/>
      </patternFill>
    </fill>
    <fill>
      <patternFill patternType="gray125">
        <bgColor theme="0"/>
      </patternFill>
    </fill>
    <fill>
      <patternFill patternType="gray125">
        <bgColor theme="0" tint="-0.14996795556505021"/>
      </patternFill>
    </fill>
    <fill>
      <patternFill patternType="solid">
        <fgColor theme="3" tint="0.79995117038483843"/>
        <bgColor indexed="64"/>
      </patternFill>
    </fill>
    <fill>
      <patternFill patternType="solid">
        <fgColor theme="6" tint="0.39997558519241921"/>
        <bgColor indexed="64"/>
      </patternFill>
    </fill>
    <fill>
      <patternFill patternType="solid">
        <fgColor theme="0" tint="-0.34995574816125979"/>
        <bgColor indexed="64"/>
      </patternFill>
    </fill>
    <fill>
      <patternFill patternType="solid">
        <fgColor theme="6" tint="0.799951170384838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BFBC1"/>
        <bgColor indexed="64"/>
      </patternFill>
    </fill>
    <fill>
      <patternFill patternType="solid">
        <fgColor theme="0" tint="-0.499984740745262"/>
        <bgColor indexed="64"/>
      </patternFill>
    </fill>
    <fill>
      <patternFill patternType="solid">
        <fgColor indexed="65"/>
        <bgColor indexed="64"/>
      </patternFill>
    </fill>
    <fill>
      <patternFill patternType="solid">
        <fgColor rgb="FFFFD0C5"/>
        <bgColor indexed="64"/>
      </patternFill>
    </fill>
    <fill>
      <patternFill patternType="solid">
        <fgColor rgb="FFE6E6E6"/>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154">
    <border>
      <left/>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thin">
        <color auto="1"/>
      </right>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auto="1"/>
      </right>
      <top style="medium">
        <color indexed="64"/>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right/>
      <top style="medium">
        <color auto="1"/>
      </top>
      <bottom/>
      <diagonal/>
    </border>
    <border>
      <left/>
      <right style="medium">
        <color indexed="64"/>
      </right>
      <top style="medium">
        <color indexed="64"/>
      </top>
      <bottom/>
      <diagonal/>
    </border>
    <border>
      <left style="medium">
        <color auto="1"/>
      </left>
      <right style="medium">
        <color auto="1"/>
      </right>
      <top/>
      <bottom style="medium">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auto="1"/>
      </bottom>
      <diagonal/>
    </border>
    <border>
      <left/>
      <right style="thin">
        <color indexed="64"/>
      </right>
      <top style="thin">
        <color indexed="64"/>
      </top>
      <bottom style="double">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diagonal/>
    </border>
    <border>
      <left style="medium">
        <color auto="1"/>
      </left>
      <right style="medium">
        <color auto="1"/>
      </right>
      <top style="double">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double">
        <color auto="1"/>
      </bottom>
      <diagonal/>
    </border>
    <border>
      <left style="medium">
        <color auto="1"/>
      </left>
      <right/>
      <top style="double">
        <color auto="1"/>
      </top>
      <bottom style="medium">
        <color auto="1"/>
      </bottom>
      <diagonal/>
    </border>
    <border>
      <left style="medium">
        <color auto="1"/>
      </left>
      <right style="medium">
        <color auto="1"/>
      </right>
      <top/>
      <bottom style="thin">
        <color auto="1"/>
      </bottom>
      <diagonal/>
    </border>
    <border>
      <left/>
      <right style="thin">
        <color auto="1"/>
      </right>
      <top style="medium">
        <color auto="1"/>
      </top>
      <bottom/>
      <diagonal/>
    </border>
    <border>
      <left/>
      <right style="medium">
        <color auto="1"/>
      </right>
      <top style="thin">
        <color indexed="64"/>
      </top>
      <bottom style="double">
        <color indexed="64"/>
      </bottom>
      <diagonal/>
    </border>
    <border>
      <left/>
      <right style="thin">
        <color auto="1"/>
      </right>
      <top/>
      <bottom style="medium">
        <color auto="1"/>
      </bottom>
      <diagonal/>
    </border>
    <border>
      <left style="thin">
        <color auto="1"/>
      </left>
      <right style="medium">
        <color indexed="64"/>
      </right>
      <top style="medium">
        <color auto="1"/>
      </top>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auto="1"/>
      </bottom>
      <diagonal/>
    </border>
    <border>
      <left style="medium">
        <color indexed="64"/>
      </left>
      <right style="medium">
        <color indexed="64"/>
      </right>
      <top style="medium">
        <color indexed="64"/>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medium">
        <color indexed="64"/>
      </top>
      <bottom style="thin">
        <color theme="0" tint="-0.24994659260841701"/>
      </bottom>
      <diagonal/>
    </border>
    <border>
      <left style="medium">
        <color theme="1"/>
      </left>
      <right style="thin">
        <color theme="0" tint="-0.24994659260841701"/>
      </right>
      <top style="medium">
        <color indexed="64"/>
      </top>
      <bottom style="medium">
        <color theme="1"/>
      </bottom>
      <diagonal/>
    </border>
    <border>
      <left style="thin">
        <color theme="0" tint="-0.24994659260841701"/>
      </left>
      <right style="thin">
        <color theme="0" tint="-0.24994659260841701"/>
      </right>
      <top style="medium">
        <color indexed="64"/>
      </top>
      <bottom style="medium">
        <color theme="1"/>
      </bottom>
      <diagonal/>
    </border>
    <border>
      <left style="thin">
        <color theme="0" tint="-0.24994659260841701"/>
      </left>
      <right style="medium">
        <color indexed="64"/>
      </right>
      <top style="medium">
        <color indexed="64"/>
      </top>
      <bottom style="medium">
        <color theme="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auto="1"/>
      </bottom>
      <diagonal/>
    </border>
    <border>
      <left style="medium">
        <color theme="1"/>
      </left>
      <right style="thin">
        <color theme="0" tint="-0.24994659260841701"/>
      </right>
      <top style="medium">
        <color theme="1"/>
      </top>
      <bottom style="thin">
        <color theme="0" tint="-0.24994659260841701"/>
      </bottom>
      <diagonal/>
    </border>
    <border>
      <left style="medium">
        <color theme="1"/>
      </left>
      <right style="thin">
        <color theme="0" tint="-0.24994659260841701"/>
      </right>
      <top style="thin">
        <color theme="0" tint="-0.24994659260841701"/>
      </top>
      <bottom style="thin">
        <color theme="0" tint="-0.24994659260841701"/>
      </bottom>
      <diagonal/>
    </border>
    <border>
      <left style="medium">
        <color theme="1"/>
      </left>
      <right style="thin">
        <color theme="0" tint="-0.24994659260841701"/>
      </right>
      <top style="thin">
        <color theme="0" tint="-0.24994659260841701"/>
      </top>
      <bottom style="medium">
        <color auto="1"/>
      </bottom>
      <diagonal/>
    </border>
    <border>
      <left style="medium">
        <color theme="1"/>
      </left>
      <right style="thin">
        <color theme="0" tint="-0.24994659260841701"/>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1"/>
      </top>
      <bottom style="thin">
        <color theme="0" tint="-0.24994659260841701"/>
      </bottom>
      <diagonal/>
    </border>
    <border>
      <left/>
      <right/>
      <top style="medium">
        <color theme="1"/>
      </top>
      <bottom/>
      <diagonal/>
    </border>
    <border>
      <left style="thin">
        <color theme="0" tint="-0.24994659260841701"/>
      </left>
      <right style="medium">
        <color theme="1"/>
      </right>
      <top style="medium">
        <color theme="1"/>
      </top>
      <bottom style="thin">
        <color theme="0" tint="-0.24994659260841701"/>
      </bottom>
      <diagonal/>
    </border>
    <border>
      <left style="thin">
        <color theme="0" tint="-0.24994659260841701"/>
      </left>
      <right style="medium">
        <color theme="1"/>
      </right>
      <top style="thin">
        <color theme="0" tint="-0.24994659260841701"/>
      </top>
      <bottom style="thin">
        <color theme="0" tint="-0.24994659260841701"/>
      </bottom>
      <diagonal/>
    </border>
    <border>
      <left style="thin">
        <color theme="0" tint="-0.24994659260841701"/>
      </left>
      <right style="medium">
        <color theme="1"/>
      </right>
      <top style="thin">
        <color theme="0" tint="-0.24994659260841701"/>
      </top>
      <bottom style="medium">
        <color auto="1"/>
      </bottom>
      <diagonal/>
    </border>
    <border>
      <left style="medium">
        <color auto="1"/>
      </left>
      <right style="thin">
        <color theme="0" tint="-0.24994659260841701"/>
      </right>
      <top style="medium">
        <color theme="1"/>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theme="1"/>
      </right>
      <top style="thin">
        <color theme="0" tint="-0.24994659260841701"/>
      </top>
      <bottom/>
      <diagonal/>
    </border>
    <border>
      <left style="medium">
        <color indexed="64"/>
      </left>
      <right style="thin">
        <color theme="0" tint="-0.24994659260841701"/>
      </right>
      <top style="double">
        <color indexed="64"/>
      </top>
      <bottom style="thin">
        <color theme="0" tint="-0.24994659260841701"/>
      </bottom>
      <diagonal/>
    </border>
    <border>
      <left style="thin">
        <color theme="0" tint="-0.24994659260841701"/>
      </left>
      <right style="thin">
        <color theme="0" tint="-0.24994659260841701"/>
      </right>
      <top style="double">
        <color indexed="64"/>
      </top>
      <bottom style="thin">
        <color theme="0" tint="-0.24994659260841701"/>
      </bottom>
      <diagonal/>
    </border>
    <border>
      <left style="thin">
        <color theme="0" tint="-0.24994659260841701"/>
      </left>
      <right style="medium">
        <color theme="1"/>
      </right>
      <top style="double">
        <color indexed="64"/>
      </top>
      <bottom style="thin">
        <color theme="0" tint="-0.24994659260841701"/>
      </bottom>
      <diagonal/>
    </border>
    <border>
      <left style="medium">
        <color indexed="64"/>
      </left>
      <right/>
      <top style="double">
        <color indexed="64"/>
      </top>
      <bottom/>
      <diagonal/>
    </border>
    <border>
      <left style="medium">
        <color indexed="64"/>
      </left>
      <right/>
      <top style="thin">
        <color theme="0" tint="-0.24994659260841701"/>
      </top>
      <bottom/>
      <diagonal/>
    </border>
    <border>
      <left style="medium">
        <color indexed="64"/>
      </left>
      <right/>
      <top style="thin">
        <color theme="0" tint="-0.24994659260841701"/>
      </top>
      <bottom style="double">
        <color indexed="64"/>
      </bottom>
      <diagonal/>
    </border>
    <border>
      <left style="medium">
        <color indexed="64"/>
      </left>
      <right/>
      <top style="thin">
        <color theme="0" tint="-0.24994659260841701"/>
      </top>
      <bottom style="thin">
        <color theme="0" tint="-0.24994659260841701"/>
      </bottom>
      <diagonal/>
    </border>
    <border>
      <left style="thin">
        <color theme="0" tint="-0.24994659260841701"/>
      </left>
      <right style="medium">
        <color indexed="64"/>
      </right>
      <top style="medium">
        <color auto="1"/>
      </top>
      <bottom style="medium">
        <color auto="1"/>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medium">
        <color indexed="64"/>
      </bottom>
      <diagonal/>
    </border>
    <border>
      <left style="medium">
        <color auto="1"/>
      </left>
      <right style="medium">
        <color auto="1"/>
      </right>
      <top/>
      <bottom style="thin">
        <color theme="0" tint="-0.24994659260841701"/>
      </bottom>
      <diagonal/>
    </border>
    <border>
      <left style="thin">
        <color theme="0" tint="-0.24994659260841701"/>
      </left>
      <right style="thin">
        <color theme="0" tint="-0.24994659260841701"/>
      </right>
      <top style="medium">
        <color auto="1"/>
      </top>
      <bottom/>
      <diagonal/>
    </border>
    <border>
      <left/>
      <right/>
      <top style="medium">
        <color auto="1"/>
      </top>
      <bottom style="thin">
        <color theme="0" tint="-0.24994659260841701"/>
      </bottom>
      <diagonal/>
    </border>
    <border>
      <left style="thin">
        <color theme="0" tint="-0.24994659260841701"/>
      </left>
      <right/>
      <top style="medium">
        <color auto="1"/>
      </top>
      <bottom/>
      <diagonal/>
    </border>
    <border>
      <left style="medium">
        <color theme="1"/>
      </left>
      <right style="medium">
        <color indexed="64"/>
      </right>
      <top style="medium">
        <color auto="1"/>
      </top>
      <bottom/>
      <diagonal/>
    </border>
    <border>
      <left style="medium">
        <color theme="1"/>
      </left>
      <right style="medium">
        <color indexed="64"/>
      </right>
      <top style="thin">
        <color theme="0" tint="-0.24994659260841701"/>
      </top>
      <bottom style="thin">
        <color theme="0" tint="-0.24994659260841701"/>
      </bottom>
      <diagonal/>
    </border>
    <border>
      <left style="medium">
        <color theme="1"/>
      </left>
      <right style="medium">
        <color indexed="64"/>
      </right>
      <top style="thin">
        <color theme="0" tint="-0.24994659260841701"/>
      </top>
      <bottom style="medium">
        <color indexed="64"/>
      </bottom>
      <diagonal/>
    </border>
    <border>
      <left style="thin">
        <color theme="0" tint="-0.24994659260841701"/>
      </left>
      <right/>
      <top/>
      <bottom style="thin">
        <color theme="0" tint="-0.24994659260841701"/>
      </bottom>
      <diagonal/>
    </border>
    <border>
      <left style="medium">
        <color indexed="64"/>
      </left>
      <right style="medium">
        <color indexed="64"/>
      </right>
      <top style="double">
        <color indexed="64"/>
      </top>
      <bottom style="thin">
        <color theme="0" tint="-0.24994659260841701"/>
      </bottom>
      <diagonal/>
    </border>
    <border>
      <left style="medium">
        <color indexed="64"/>
      </left>
      <right style="medium">
        <color indexed="64"/>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thin">
        <color theme="0" tint="-0.24994659260841701"/>
      </left>
      <right style="medium">
        <color indexed="64"/>
      </right>
      <top style="double">
        <color indexed="64"/>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style="double">
        <color indexed="64"/>
      </top>
      <bottom style="thin">
        <color theme="0" tint="-0.24994659260841701"/>
      </bottom>
      <diagonal/>
    </border>
    <border>
      <left style="medium">
        <color theme="1"/>
      </left>
      <right style="medium">
        <color indexed="64"/>
      </right>
      <top style="thin">
        <color theme="0" tint="-0.24994659260841701"/>
      </top>
      <bottom/>
      <diagonal/>
    </border>
    <border>
      <left style="medium">
        <color theme="1"/>
      </left>
      <right style="medium">
        <color indexed="64"/>
      </right>
      <top style="double">
        <color indexed="64"/>
      </top>
      <bottom style="thin">
        <color theme="0" tint="-0.2499465926084170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double">
        <color auto="1"/>
      </top>
      <bottom style="double">
        <color auto="1"/>
      </bottom>
      <diagonal/>
    </border>
    <border>
      <left/>
      <right/>
      <top style="double">
        <color auto="1"/>
      </top>
      <bottom style="double">
        <color auto="1"/>
      </bottom>
      <diagonal/>
    </border>
    <border>
      <left/>
      <right style="thick">
        <color auto="1"/>
      </right>
      <top style="double">
        <color auto="1"/>
      </top>
      <bottom style="double">
        <color auto="1"/>
      </bottom>
      <diagonal/>
    </border>
    <border>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thin">
        <color theme="0"/>
      </right>
      <top style="thin">
        <color theme="0"/>
      </top>
      <bottom style="thin">
        <color theme="0"/>
      </bottom>
      <diagonal/>
    </border>
    <border>
      <left style="thin">
        <color theme="1"/>
      </left>
      <right style="thin">
        <color theme="1"/>
      </right>
      <top/>
      <bottom style="medium">
        <color indexed="64"/>
      </bottom>
      <diagonal/>
    </border>
    <border>
      <left style="thin">
        <color theme="1"/>
      </left>
      <right style="thin">
        <color theme="1"/>
      </right>
      <top style="medium">
        <color indexed="64"/>
      </top>
      <bottom style="thin">
        <color auto="1"/>
      </bottom>
      <diagonal/>
    </border>
    <border>
      <left style="thin">
        <color auto="1"/>
      </left>
      <right/>
      <top style="medium">
        <color indexed="64"/>
      </top>
      <bottom style="thin">
        <color auto="1"/>
      </bottom>
      <diagonal/>
    </border>
    <border>
      <left style="thin">
        <color auto="1"/>
      </left>
      <right/>
      <top/>
      <bottom style="medium">
        <color auto="1"/>
      </bottom>
      <diagonal/>
    </border>
    <border>
      <left style="thin">
        <color auto="1"/>
      </left>
      <right style="thin">
        <color auto="1"/>
      </right>
      <top style="medium">
        <color indexed="64"/>
      </top>
      <bottom style="thin">
        <color auto="1"/>
      </bottom>
      <diagonal/>
    </border>
    <border>
      <left style="thin">
        <color theme="0" tint="-0.14996795556505021"/>
      </left>
      <right style="thin">
        <color theme="0" tint="-0.14996795556505021"/>
      </right>
      <top style="medium">
        <color auto="1"/>
      </top>
      <bottom style="thin">
        <color theme="0" tint="-0.24994659260841701"/>
      </bottom>
      <diagonal/>
    </border>
    <border>
      <left style="thick">
        <color auto="1"/>
      </left>
      <right/>
      <top style="thin">
        <color auto="1"/>
      </top>
      <bottom style="medium">
        <color indexed="64"/>
      </bottom>
      <diagonal/>
    </border>
    <border>
      <left/>
      <right style="thick">
        <color auto="1"/>
      </right>
      <top style="thin">
        <color auto="1"/>
      </top>
      <bottom style="medium">
        <color indexed="64"/>
      </bottom>
      <diagonal/>
    </border>
  </borders>
  <cellStyleXfs count="9">
    <xf numFmtId="0" fontId="0" fillId="0" borderId="0"/>
    <xf numFmtId="0" fontId="1" fillId="2" borderId="0" applyNumberFormat="0" applyBorder="0" applyAlignment="0" applyProtection="0"/>
    <xf numFmtId="0" fontId="1" fillId="3" borderId="0" applyNumberFormat="0" applyBorder="0" applyAlignment="0" applyProtection="0"/>
    <xf numFmtId="0" fontId="3" fillId="0" borderId="0"/>
    <xf numFmtId="0" fontId="6" fillId="0" borderId="0" applyNumberFormat="0" applyFill="0" applyBorder="0">
      <protection locked="0"/>
    </xf>
    <xf numFmtId="164" fontId="4" fillId="0" borderId="0" applyFont="0" applyFill="0" applyBorder="0" applyAlignment="0" applyProtection="0"/>
    <xf numFmtId="43" fontId="3"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878">
    <xf numFmtId="0" fontId="0" fillId="0" borderId="0" xfId="0"/>
    <xf numFmtId="0" fontId="3" fillId="4" borderId="0" xfId="3" applyFill="1"/>
    <xf numFmtId="0" fontId="3" fillId="0" borderId="0" xfId="3"/>
    <xf numFmtId="0" fontId="10" fillId="4" borderId="0" xfId="3" applyFont="1" applyFill="1" applyAlignment="1">
      <alignment horizontal="left" vertical="center"/>
    </xf>
    <xf numFmtId="0" fontId="11" fillId="6" borderId="0" xfId="3" applyFont="1" applyFill="1"/>
    <xf numFmtId="0" fontId="0" fillId="4" borderId="0" xfId="0" applyFill="1"/>
    <xf numFmtId="0" fontId="14" fillId="0" borderId="0" xfId="0" applyFont="1"/>
    <xf numFmtId="0" fontId="0" fillId="4" borderId="0" xfId="0" applyFill="1" applyAlignment="1">
      <alignment wrapText="1"/>
    </xf>
    <xf numFmtId="0" fontId="1" fillId="0" borderId="0" xfId="3" applyFont="1"/>
    <xf numFmtId="0" fontId="1" fillId="4" borderId="0" xfId="3" applyFont="1" applyFill="1"/>
    <xf numFmtId="0" fontId="16" fillId="6" borderId="11" xfId="3" applyFont="1" applyFill="1" applyBorder="1" applyAlignment="1">
      <alignment horizontal="center" wrapText="1"/>
    </xf>
    <xf numFmtId="0" fontId="19" fillId="4" borderId="0" xfId="3" applyFont="1" applyFill="1" applyAlignment="1">
      <alignment horizontal="center"/>
    </xf>
    <xf numFmtId="0" fontId="1" fillId="6" borderId="14" xfId="3" applyFont="1" applyFill="1" applyBorder="1"/>
    <xf numFmtId="0" fontId="19" fillId="4" borderId="0" xfId="3" applyFont="1" applyFill="1" applyAlignment="1">
      <alignment horizontal="right"/>
    </xf>
    <xf numFmtId="0" fontId="17" fillId="0" borderId="4" xfId="3" quotePrefix="1" applyFont="1" applyBorder="1"/>
    <xf numFmtId="0" fontId="19" fillId="4" borderId="0" xfId="3" applyFont="1" applyFill="1"/>
    <xf numFmtId="0" fontId="1" fillId="16" borderId="4" xfId="3" applyFont="1" applyFill="1" applyBorder="1"/>
    <xf numFmtId="0" fontId="17" fillId="1" borderId="4" xfId="3" quotePrefix="1" applyFont="1" applyFill="1" applyBorder="1"/>
    <xf numFmtId="2" fontId="10" fillId="4" borderId="0" xfId="7" applyNumberFormat="1" applyFont="1" applyFill="1" applyBorder="1" applyAlignment="1">
      <alignment horizontal="center"/>
    </xf>
    <xf numFmtId="0" fontId="17" fillId="4" borderId="0" xfId="3" applyFont="1" applyFill="1"/>
    <xf numFmtId="2" fontId="21" fillId="0" borderId="0" xfId="3" applyNumberFormat="1" applyFont="1"/>
    <xf numFmtId="0" fontId="9" fillId="4" borderId="0" xfId="3" applyFont="1" applyFill="1" applyAlignment="1">
      <alignment horizontal="center" wrapText="1"/>
    </xf>
    <xf numFmtId="0" fontId="10" fillId="4" borderId="0" xfId="3" applyFont="1" applyFill="1" applyAlignment="1">
      <alignment horizontal="center"/>
    </xf>
    <xf numFmtId="164" fontId="8" fillId="4" borderId="0" xfId="7" applyFont="1" applyFill="1" applyBorder="1" applyAlignment="1">
      <alignment horizontal="center"/>
    </xf>
    <xf numFmtId="0" fontId="10" fillId="4" borderId="0" xfId="3" quotePrefix="1" applyFont="1" applyFill="1" applyAlignment="1">
      <alignment horizontal="center"/>
    </xf>
    <xf numFmtId="2" fontId="8" fillId="4" borderId="0" xfId="3" applyNumberFormat="1" applyFont="1" applyFill="1" applyAlignment="1">
      <alignment horizontal="center"/>
    </xf>
    <xf numFmtId="2" fontId="10" fillId="4" borderId="0" xfId="3" applyNumberFormat="1" applyFont="1" applyFill="1" applyAlignment="1">
      <alignment horizontal="center"/>
    </xf>
    <xf numFmtId="2" fontId="8" fillId="4" borderId="0" xfId="7" applyNumberFormat="1" applyFont="1" applyFill="1" applyBorder="1" applyAlignment="1">
      <alignment horizontal="center"/>
    </xf>
    <xf numFmtId="0" fontId="2" fillId="0" borderId="0" xfId="3" applyFont="1"/>
    <xf numFmtId="0" fontId="1" fillId="0" borderId="26" xfId="3" applyFont="1" applyBorder="1"/>
    <xf numFmtId="0" fontId="22" fillId="0" borderId="0" xfId="3" applyFont="1"/>
    <xf numFmtId="0" fontId="1" fillId="0" borderId="36" xfId="3" applyFont="1" applyBorder="1"/>
    <xf numFmtId="0" fontId="1" fillId="0" borderId="0" xfId="3" applyFont="1" applyAlignment="1">
      <alignment horizontal="center"/>
    </xf>
    <xf numFmtId="0" fontId="18" fillId="6" borderId="12" xfId="3" applyFont="1" applyFill="1" applyBorder="1"/>
    <xf numFmtId="0" fontId="7" fillId="4" borderId="15" xfId="3" applyFont="1" applyFill="1" applyBorder="1" applyAlignment="1">
      <alignment vertical="center"/>
    </xf>
    <xf numFmtId="0" fontId="27" fillId="4" borderId="0" xfId="3" applyFont="1" applyFill="1" applyAlignment="1">
      <alignment horizontal="left" vertical="top" wrapText="1"/>
    </xf>
    <xf numFmtId="0" fontId="14" fillId="4" borderId="0" xfId="3" applyFont="1" applyFill="1" applyAlignment="1">
      <alignment horizontal="left" vertical="top" wrapText="1"/>
    </xf>
    <xf numFmtId="0" fontId="13" fillId="4" borderId="13" xfId="3" applyFont="1" applyFill="1" applyBorder="1" applyAlignment="1">
      <alignment horizontal="center" wrapText="1"/>
    </xf>
    <xf numFmtId="0" fontId="14" fillId="4" borderId="0" xfId="3" applyFont="1" applyFill="1" applyAlignment="1">
      <alignment wrapText="1"/>
    </xf>
    <xf numFmtId="0" fontId="14" fillId="4" borderId="0" xfId="3" applyFont="1" applyFill="1"/>
    <xf numFmtId="0" fontId="1" fillId="4" borderId="0" xfId="3" applyFont="1" applyFill="1" applyAlignment="1">
      <alignment horizontal="left" vertical="top" wrapText="1"/>
    </xf>
    <xf numFmtId="0" fontId="2" fillId="0" borderId="0" xfId="3" applyFont="1" applyAlignment="1">
      <alignment wrapText="1"/>
    </xf>
    <xf numFmtId="0" fontId="2" fillId="0" borderId="0" xfId="3" applyFont="1" applyAlignment="1">
      <alignment vertical="center" wrapText="1"/>
    </xf>
    <xf numFmtId="166" fontId="1" fillId="0" borderId="0" xfId="3" applyNumberFormat="1" applyFont="1"/>
    <xf numFmtId="0" fontId="1" fillId="0" borderId="28" xfId="3" applyFont="1" applyBorder="1"/>
    <xf numFmtId="0" fontId="2" fillId="4" borderId="32" xfId="3" applyFont="1" applyFill="1" applyBorder="1" applyAlignment="1">
      <alignment vertical="center"/>
    </xf>
    <xf numFmtId="0" fontId="1" fillId="0" borderId="32" xfId="3" applyFont="1" applyBorder="1"/>
    <xf numFmtId="0" fontId="3" fillId="0" borderId="26" xfId="3" applyBorder="1"/>
    <xf numFmtId="0" fontId="30" fillId="0" borderId="0" xfId="3" applyFont="1"/>
    <xf numFmtId="0" fontId="3" fillId="0" borderId="32" xfId="3" applyBorder="1"/>
    <xf numFmtId="0" fontId="3" fillId="0" borderId="36" xfId="3" applyBorder="1"/>
    <xf numFmtId="0" fontId="11" fillId="4" borderId="0" xfId="3" applyFont="1" applyFill="1" applyAlignment="1">
      <alignment horizontal="center"/>
    </xf>
    <xf numFmtId="0" fontId="3" fillId="4" borderId="0" xfId="3" applyFill="1" applyAlignment="1">
      <alignment vertical="center"/>
    </xf>
    <xf numFmtId="0" fontId="3" fillId="0" borderId="0" xfId="3" applyAlignment="1">
      <alignment vertical="center"/>
    </xf>
    <xf numFmtId="0" fontId="3" fillId="4" borderId="0" xfId="3" applyFill="1" applyAlignment="1">
      <alignment horizontal="center" vertical="center"/>
    </xf>
    <xf numFmtId="0" fontId="5" fillId="5" borderId="15" xfId="3" applyFont="1" applyFill="1" applyBorder="1" applyAlignment="1">
      <alignment vertical="top" wrapText="1"/>
    </xf>
    <xf numFmtId="0" fontId="15" fillId="0" borderId="15" xfId="0" applyFont="1" applyBorder="1" applyAlignment="1">
      <alignment horizontal="center" vertical="top" wrapText="1"/>
    </xf>
    <xf numFmtId="0" fontId="24" fillId="0" borderId="0" xfId="3" applyFont="1" applyAlignment="1">
      <alignment horizontal="center" vertical="center" wrapText="1"/>
    </xf>
    <xf numFmtId="0" fontId="24" fillId="0" borderId="0" xfId="3" applyFont="1" applyAlignment="1">
      <alignment horizontal="left" vertical="center" wrapText="1"/>
    </xf>
    <xf numFmtId="0" fontId="26" fillId="0" borderId="0" xfId="3" applyFont="1" applyAlignment="1">
      <alignment horizontal="left" vertical="center" wrapText="1"/>
    </xf>
    <xf numFmtId="0" fontId="14" fillId="0" borderId="0" xfId="3" applyFont="1" applyAlignment="1">
      <alignment horizontal="left" vertical="top" wrapText="1"/>
    </xf>
    <xf numFmtId="0" fontId="24" fillId="0" borderId="0" xfId="3" applyFont="1" applyAlignment="1">
      <alignment horizontal="center" vertical="center"/>
    </xf>
    <xf numFmtId="0" fontId="9" fillId="0" borderId="0" xfId="3" applyFont="1" applyAlignment="1">
      <alignment horizontal="center" vertical="center"/>
    </xf>
    <xf numFmtId="0" fontId="9" fillId="0" borderId="0" xfId="3" applyFont="1" applyAlignment="1">
      <alignment horizontal="left" vertical="center" wrapText="1"/>
    </xf>
    <xf numFmtId="0" fontId="13" fillId="0" borderId="0" xfId="3" applyFont="1" applyAlignment="1">
      <alignment horizontal="left" vertical="center" wrapText="1"/>
    </xf>
    <xf numFmtId="0" fontId="36" fillId="0" borderId="0" xfId="3" applyFont="1"/>
    <xf numFmtId="0" fontId="25" fillId="0" borderId="0" xfId="3" applyFont="1"/>
    <xf numFmtId="0" fontId="31" fillId="26" borderId="46" xfId="3" applyFont="1" applyFill="1" applyBorder="1" applyAlignment="1">
      <alignment horizontal="right" wrapText="1"/>
    </xf>
    <xf numFmtId="0" fontId="31" fillId="26" borderId="49" xfId="3" applyFont="1" applyFill="1" applyBorder="1" applyAlignment="1">
      <alignment horizontal="right"/>
    </xf>
    <xf numFmtId="0" fontId="38" fillId="27" borderId="43" xfId="3" applyFont="1" applyFill="1" applyBorder="1" applyAlignment="1">
      <alignment horizontal="center" vertical="center"/>
    </xf>
    <xf numFmtId="0" fontId="38" fillId="27" borderId="17" xfId="3" applyFont="1" applyFill="1" applyBorder="1" applyAlignment="1">
      <alignment horizontal="center" vertical="center" wrapText="1"/>
    </xf>
    <xf numFmtId="0" fontId="38" fillId="27" borderId="44" xfId="3" applyFont="1" applyFill="1" applyBorder="1" applyAlignment="1">
      <alignment horizontal="center" vertical="center" wrapText="1"/>
    </xf>
    <xf numFmtId="0" fontId="41" fillId="22" borderId="43" xfId="3" applyFont="1" applyFill="1" applyBorder="1" applyAlignment="1">
      <alignment horizontal="center" vertical="center" wrapText="1"/>
    </xf>
    <xf numFmtId="0" fontId="25" fillId="26" borderId="50" xfId="3" applyFont="1" applyFill="1" applyBorder="1" applyAlignment="1">
      <alignment horizontal="left" vertical="top" wrapText="1"/>
    </xf>
    <xf numFmtId="0" fontId="25" fillId="26" borderId="40" xfId="3" applyFont="1" applyFill="1" applyBorder="1" applyAlignment="1">
      <alignment horizontal="left" vertical="top" wrapText="1"/>
    </xf>
    <xf numFmtId="0" fontId="25" fillId="26" borderId="39" xfId="3" applyFont="1" applyFill="1" applyBorder="1" applyAlignment="1">
      <alignment vertical="top"/>
    </xf>
    <xf numFmtId="0" fontId="25" fillId="26" borderId="39" xfId="3" applyFont="1" applyFill="1" applyBorder="1" applyAlignment="1">
      <alignment vertical="top" wrapText="1"/>
    </xf>
    <xf numFmtId="0" fontId="25" fillId="26" borderId="40" xfId="3" applyFont="1" applyFill="1" applyBorder="1" applyAlignment="1">
      <alignment vertical="top" wrapText="1"/>
    </xf>
    <xf numFmtId="0" fontId="3" fillId="25" borderId="0" xfId="3" applyFill="1" applyAlignment="1">
      <alignment horizontal="center"/>
    </xf>
    <xf numFmtId="0" fontId="39" fillId="26" borderId="47" xfId="3" applyFont="1" applyFill="1" applyBorder="1" applyAlignment="1">
      <alignment horizontal="center" vertical="center"/>
    </xf>
    <xf numFmtId="0" fontId="25" fillId="26" borderId="24" xfId="3" applyFont="1" applyFill="1" applyBorder="1" applyAlignment="1">
      <alignment horizontal="center" vertical="center"/>
    </xf>
    <xf numFmtId="0" fontId="25" fillId="26" borderId="48" xfId="3" applyFont="1" applyFill="1" applyBorder="1" applyAlignment="1">
      <alignment horizontal="center" vertical="center"/>
    </xf>
    <xf numFmtId="0" fontId="25" fillId="4" borderId="46" xfId="3" applyFont="1" applyFill="1" applyBorder="1" applyAlignment="1">
      <alignment horizontal="center" vertical="center" wrapText="1"/>
    </xf>
    <xf numFmtId="0" fontId="25" fillId="4" borderId="46" xfId="3" applyFont="1" applyFill="1" applyBorder="1" applyAlignment="1">
      <alignment horizontal="center" vertical="center"/>
    </xf>
    <xf numFmtId="0" fontId="18" fillId="6" borderId="16" xfId="3" applyFont="1" applyFill="1" applyBorder="1"/>
    <xf numFmtId="0" fontId="16" fillId="6" borderId="0" xfId="3" applyFont="1" applyFill="1" applyAlignment="1">
      <alignment horizontal="center" wrapText="1"/>
    </xf>
    <xf numFmtId="0" fontId="1" fillId="6" borderId="15" xfId="3" applyFont="1" applyFill="1" applyBorder="1"/>
    <xf numFmtId="0" fontId="17" fillId="0" borderId="10" xfId="3" quotePrefix="1" applyFont="1" applyBorder="1"/>
    <xf numFmtId="0" fontId="1" fillId="16" borderId="10" xfId="3" applyFont="1" applyFill="1" applyBorder="1"/>
    <xf numFmtId="0" fontId="17" fillId="1" borderId="10" xfId="3" quotePrefix="1" applyFont="1" applyFill="1" applyBorder="1"/>
    <xf numFmtId="0" fontId="43" fillId="4" borderId="0" xfId="3" applyFont="1" applyFill="1" applyAlignment="1">
      <alignment horizontal="left" vertical="center"/>
    </xf>
    <xf numFmtId="0" fontId="38" fillId="19" borderId="26" xfId="3" applyFont="1" applyFill="1" applyBorder="1"/>
    <xf numFmtId="0" fontId="38" fillId="20" borderId="7" xfId="3" quotePrefix="1" applyFont="1" applyFill="1" applyBorder="1" applyAlignment="1">
      <alignment horizontal="center"/>
    </xf>
    <xf numFmtId="0" fontId="45" fillId="15" borderId="0" xfId="3" applyFont="1" applyFill="1"/>
    <xf numFmtId="0" fontId="39" fillId="15" borderId="7" xfId="3" applyFont="1" applyFill="1" applyBorder="1" applyAlignment="1">
      <alignment horizontal="center"/>
    </xf>
    <xf numFmtId="0" fontId="39" fillId="15" borderId="20" xfId="3" applyFont="1" applyFill="1" applyBorder="1" applyAlignment="1">
      <alignment horizontal="center"/>
    </xf>
    <xf numFmtId="0" fontId="25" fillId="21" borderId="26" xfId="3" applyFont="1" applyFill="1" applyBorder="1"/>
    <xf numFmtId="0" fontId="25" fillId="15" borderId="0" xfId="3" applyFont="1" applyFill="1"/>
    <xf numFmtId="4" fontId="39" fillId="15" borderId="7" xfId="3" applyNumberFormat="1" applyFont="1" applyFill="1" applyBorder="1" applyAlignment="1">
      <alignment horizontal="center"/>
    </xf>
    <xf numFmtId="4" fontId="39" fillId="15" borderId="20" xfId="3" applyNumberFormat="1" applyFont="1" applyFill="1" applyBorder="1" applyAlignment="1">
      <alignment horizontal="center"/>
    </xf>
    <xf numFmtId="0" fontId="39" fillId="21" borderId="26" xfId="3" applyFont="1" applyFill="1" applyBorder="1" applyAlignment="1">
      <alignment vertical="top" wrapText="1"/>
    </xf>
    <xf numFmtId="4" fontId="39" fillId="15" borderId="7" xfId="3" applyNumberFormat="1" applyFont="1" applyFill="1" applyBorder="1" applyAlignment="1">
      <alignment horizontal="center" vertical="center"/>
    </xf>
    <xf numFmtId="4" fontId="39" fillId="15" borderId="20" xfId="3" applyNumberFormat="1" applyFont="1" applyFill="1" applyBorder="1" applyAlignment="1">
      <alignment horizontal="center" vertical="center"/>
    </xf>
    <xf numFmtId="0" fontId="39" fillId="21" borderId="26" xfId="3" applyFont="1" applyFill="1" applyBorder="1" applyAlignment="1">
      <alignment wrapText="1"/>
    </xf>
    <xf numFmtId="4" fontId="39" fillId="15" borderId="8" xfId="3" applyNumberFormat="1" applyFont="1" applyFill="1" applyBorder="1" applyAlignment="1">
      <alignment horizontal="center"/>
    </xf>
    <xf numFmtId="4" fontId="39" fillId="15" borderId="22" xfId="3" applyNumberFormat="1" applyFont="1" applyFill="1" applyBorder="1" applyAlignment="1">
      <alignment horizontal="center"/>
    </xf>
    <xf numFmtId="0" fontId="47" fillId="15" borderId="0" xfId="3" applyFont="1" applyFill="1"/>
    <xf numFmtId="3" fontId="39" fillId="15" borderId="7" xfId="3" applyNumberFormat="1" applyFont="1" applyFill="1" applyBorder="1" applyAlignment="1">
      <alignment horizontal="center"/>
    </xf>
    <xf numFmtId="3" fontId="39" fillId="15" borderId="20" xfId="3" applyNumberFormat="1" applyFont="1" applyFill="1" applyBorder="1" applyAlignment="1">
      <alignment horizontal="center"/>
    </xf>
    <xf numFmtId="0" fontId="31" fillId="19" borderId="32" xfId="3" applyFont="1" applyFill="1" applyBorder="1"/>
    <xf numFmtId="0" fontId="31" fillId="20" borderId="36" xfId="3" applyFont="1" applyFill="1" applyBorder="1"/>
    <xf numFmtId="2" fontId="31" fillId="23" borderId="53" xfId="3" applyNumberFormat="1" applyFont="1" applyFill="1" applyBorder="1" applyAlignment="1">
      <alignment horizontal="center"/>
    </xf>
    <xf numFmtId="2" fontId="31" fillId="23" borderId="33" xfId="3" applyNumberFormat="1" applyFont="1" applyFill="1" applyBorder="1" applyAlignment="1">
      <alignment horizontal="center"/>
    </xf>
    <xf numFmtId="0" fontId="45" fillId="21" borderId="26" xfId="3" applyFont="1" applyFill="1" applyBorder="1" applyAlignment="1">
      <alignment wrapText="1"/>
    </xf>
    <xf numFmtId="0" fontId="25" fillId="21" borderId="26" xfId="3" applyFont="1" applyFill="1" applyBorder="1" applyAlignment="1">
      <alignment wrapText="1"/>
    </xf>
    <xf numFmtId="0" fontId="31" fillId="19" borderId="32" xfId="3" applyFont="1" applyFill="1" applyBorder="1" applyAlignment="1">
      <alignment wrapText="1"/>
    </xf>
    <xf numFmtId="0" fontId="25" fillId="15" borderId="7" xfId="3" applyFont="1" applyFill="1" applyBorder="1"/>
    <xf numFmtId="0" fontId="25" fillId="15" borderId="7" xfId="3" applyFont="1" applyFill="1" applyBorder="1" applyAlignment="1">
      <alignment horizontal="center"/>
    </xf>
    <xf numFmtId="0" fontId="25" fillId="15" borderId="7" xfId="3" applyFont="1" applyFill="1" applyBorder="1" applyAlignment="1">
      <alignment horizontal="center" vertical="center"/>
    </xf>
    <xf numFmtId="0" fontId="46" fillId="15" borderId="7" xfId="3" applyFont="1" applyFill="1" applyBorder="1" applyAlignment="1">
      <alignment horizontal="center"/>
    </xf>
    <xf numFmtId="2" fontId="31" fillId="20" borderId="57" xfId="3" applyNumberFormat="1" applyFont="1" applyFill="1" applyBorder="1" applyAlignment="1">
      <alignment horizontal="center"/>
    </xf>
    <xf numFmtId="0" fontId="38" fillId="19" borderId="24" xfId="3" applyFont="1" applyFill="1" applyBorder="1" applyAlignment="1">
      <alignment wrapText="1"/>
    </xf>
    <xf numFmtId="0" fontId="38" fillId="20" borderId="5" xfId="3" applyFont="1" applyFill="1" applyBorder="1"/>
    <xf numFmtId="0" fontId="38" fillId="20" borderId="4" xfId="3" applyFont="1" applyFill="1" applyBorder="1" applyAlignment="1">
      <alignment horizontal="center"/>
    </xf>
    <xf numFmtId="0" fontId="38" fillId="20" borderId="4" xfId="3" quotePrefix="1" applyFont="1" applyFill="1" applyBorder="1" applyAlignment="1">
      <alignment horizontal="center"/>
    </xf>
    <xf numFmtId="0" fontId="38" fillId="20" borderId="58" xfId="3" quotePrefix="1" applyFont="1" applyFill="1" applyBorder="1" applyAlignment="1">
      <alignment horizontal="center"/>
    </xf>
    <xf numFmtId="0" fontId="38" fillId="25" borderId="26" xfId="3" applyFont="1" applyFill="1" applyBorder="1" applyAlignment="1">
      <alignment horizontal="left" vertical="center"/>
    </xf>
    <xf numFmtId="0" fontId="44" fillId="25" borderId="0" xfId="3" applyFont="1" applyFill="1" applyAlignment="1">
      <alignment horizontal="center" vertical="center"/>
    </xf>
    <xf numFmtId="0" fontId="44" fillId="25" borderId="11" xfId="3" applyFont="1" applyFill="1" applyBorder="1" applyAlignment="1">
      <alignment horizontal="center" vertical="center"/>
    </xf>
    <xf numFmtId="0" fontId="31" fillId="25" borderId="17" xfId="3" applyFont="1" applyFill="1" applyBorder="1" applyAlignment="1">
      <alignment horizontal="center" vertical="center"/>
    </xf>
    <xf numFmtId="0" fontId="31" fillId="25" borderId="29" xfId="3" applyFont="1" applyFill="1" applyBorder="1" applyAlignment="1">
      <alignment horizontal="center" vertical="center"/>
    </xf>
    <xf numFmtId="0" fontId="47" fillId="25" borderId="26" xfId="3" applyFont="1" applyFill="1" applyBorder="1" applyAlignment="1">
      <alignment wrapText="1"/>
    </xf>
    <xf numFmtId="0" fontId="48" fillId="25" borderId="26" xfId="3" applyFont="1" applyFill="1" applyBorder="1" applyAlignment="1">
      <alignment wrapText="1"/>
    </xf>
    <xf numFmtId="0" fontId="49" fillId="21" borderId="26" xfId="3" applyFont="1" applyFill="1" applyBorder="1" applyAlignment="1">
      <alignment horizontal="left" vertical="center"/>
    </xf>
    <xf numFmtId="0" fontId="44" fillId="25" borderId="29" xfId="3" applyFont="1" applyFill="1" applyBorder="1"/>
    <xf numFmtId="0" fontId="31" fillId="25" borderId="30" xfId="3" applyFont="1" applyFill="1" applyBorder="1" applyAlignment="1">
      <alignment horizontal="center" wrapText="1"/>
    </xf>
    <xf numFmtId="0" fontId="51" fillId="21" borderId="26" xfId="3" applyFont="1" applyFill="1" applyBorder="1" applyAlignment="1">
      <alignment horizontal="left" vertical="center"/>
    </xf>
    <xf numFmtId="164" fontId="51" fillId="21" borderId="0" xfId="7" applyFont="1" applyFill="1" applyBorder="1" applyAlignment="1">
      <alignment horizontal="center"/>
    </xf>
    <xf numFmtId="164" fontId="51" fillId="15" borderId="27" xfId="7" applyFont="1" applyFill="1" applyBorder="1" applyAlignment="1">
      <alignment horizontal="center"/>
    </xf>
    <xf numFmtId="0" fontId="50" fillId="19" borderId="26" xfId="3" applyFont="1" applyFill="1" applyBorder="1" applyAlignment="1">
      <alignment horizontal="left" vertical="center"/>
    </xf>
    <xf numFmtId="0" fontId="50" fillId="19" borderId="0" xfId="3" quotePrefix="1" applyFont="1" applyFill="1" applyAlignment="1">
      <alignment horizontal="center"/>
    </xf>
    <xf numFmtId="0" fontId="50" fillId="13" borderId="27" xfId="3" quotePrefix="1" applyFont="1" applyFill="1" applyBorder="1" applyAlignment="1">
      <alignment horizontal="center"/>
    </xf>
    <xf numFmtId="0" fontId="51" fillId="21" borderId="0" xfId="3" applyFont="1" applyFill="1" applyAlignment="1">
      <alignment horizontal="left" vertical="center"/>
    </xf>
    <xf numFmtId="164" fontId="51" fillId="17" borderId="27" xfId="7" applyFont="1" applyFill="1" applyBorder="1" applyAlignment="1">
      <alignment horizontal="center"/>
    </xf>
    <xf numFmtId="0" fontId="49" fillId="21" borderId="0" xfId="3" applyFont="1" applyFill="1" applyAlignment="1">
      <alignment horizontal="left" vertical="center"/>
    </xf>
    <xf numFmtId="0" fontId="51" fillId="5" borderId="26" xfId="3" applyFont="1" applyFill="1" applyBorder="1" applyAlignment="1">
      <alignment horizontal="left" vertical="center"/>
    </xf>
    <xf numFmtId="0" fontId="51" fillId="5" borderId="0" xfId="3" applyFont="1" applyFill="1" applyAlignment="1">
      <alignment horizontal="left" vertical="center"/>
    </xf>
    <xf numFmtId="2" fontId="51" fillId="5" borderId="27" xfId="3" applyNumberFormat="1" applyFont="1" applyFill="1" applyBorder="1" applyAlignment="1">
      <alignment horizontal="center"/>
    </xf>
    <xf numFmtId="0" fontId="50" fillId="19" borderId="0" xfId="3" applyFont="1" applyFill="1" applyAlignment="1">
      <alignment horizontal="left" vertical="center"/>
    </xf>
    <xf numFmtId="2" fontId="50" fillId="13" borderId="27" xfId="3" applyNumberFormat="1" applyFont="1" applyFill="1" applyBorder="1" applyAlignment="1">
      <alignment horizontal="center"/>
    </xf>
    <xf numFmtId="0" fontId="51" fillId="21" borderId="32" xfId="3" applyFont="1" applyFill="1" applyBorder="1" applyAlignment="1">
      <alignment horizontal="left" vertical="center"/>
    </xf>
    <xf numFmtId="0" fontId="51" fillId="21" borderId="36" xfId="3" applyFont="1" applyFill="1" applyBorder="1" applyAlignment="1">
      <alignment horizontal="left" vertical="center"/>
    </xf>
    <xf numFmtId="2" fontId="51" fillId="15" borderId="33" xfId="7" applyNumberFormat="1" applyFont="1" applyFill="1" applyBorder="1" applyAlignment="1">
      <alignment horizontal="center"/>
    </xf>
    <xf numFmtId="0" fontId="50" fillId="19" borderId="29" xfId="3" applyFont="1" applyFill="1" applyBorder="1" applyAlignment="1">
      <alignment horizontal="left"/>
    </xf>
    <xf numFmtId="0" fontId="50" fillId="13" borderId="30" xfId="3" applyFont="1" applyFill="1" applyBorder="1" applyAlignment="1">
      <alignment horizontal="center"/>
    </xf>
    <xf numFmtId="0" fontId="38" fillId="19" borderId="36" xfId="3" applyFont="1" applyFill="1" applyBorder="1" applyAlignment="1">
      <alignment horizontal="center" wrapText="1"/>
    </xf>
    <xf numFmtId="0" fontId="52" fillId="25" borderId="29" xfId="3" applyFont="1" applyFill="1" applyBorder="1" applyAlignment="1">
      <alignment horizontal="center" vertical="center" wrapText="1"/>
    </xf>
    <xf numFmtId="0" fontId="31" fillId="25" borderId="36" xfId="3" applyFont="1" applyFill="1" applyBorder="1" applyAlignment="1">
      <alignment horizontal="center" vertical="center"/>
    </xf>
    <xf numFmtId="0" fontId="52" fillId="25" borderId="17" xfId="3" applyFont="1" applyFill="1" applyBorder="1" applyAlignment="1">
      <alignment horizontal="center" vertical="center" wrapText="1"/>
    </xf>
    <xf numFmtId="0" fontId="38" fillId="19" borderId="0" xfId="3" applyFont="1" applyFill="1"/>
    <xf numFmtId="0" fontId="38" fillId="20" borderId="0" xfId="3" applyFont="1" applyFill="1" applyAlignment="1">
      <alignment horizontal="center"/>
    </xf>
    <xf numFmtId="0" fontId="38" fillId="20" borderId="2" xfId="3" quotePrefix="1" applyFont="1" applyFill="1" applyBorder="1" applyAlignment="1">
      <alignment horizontal="center"/>
    </xf>
    <xf numFmtId="0" fontId="31" fillId="19" borderId="27" xfId="3" quotePrefix="1" applyFont="1" applyFill="1" applyBorder="1" applyAlignment="1">
      <alignment horizontal="center"/>
    </xf>
    <xf numFmtId="0" fontId="25" fillId="21" borderId="0" xfId="3" applyFont="1" applyFill="1"/>
    <xf numFmtId="0" fontId="25" fillId="15" borderId="0" xfId="3" applyFont="1" applyFill="1" applyAlignment="1">
      <alignment horizontal="center"/>
    </xf>
    <xf numFmtId="0" fontId="53" fillId="15" borderId="2" xfId="3" applyFont="1" applyFill="1" applyBorder="1" applyAlignment="1">
      <alignment horizontal="center"/>
    </xf>
    <xf numFmtId="0" fontId="53" fillId="15" borderId="7" xfId="3" applyFont="1" applyFill="1" applyBorder="1" applyAlignment="1">
      <alignment horizontal="center"/>
    </xf>
    <xf numFmtId="0" fontId="25" fillId="21" borderId="27" xfId="3" applyFont="1" applyFill="1" applyBorder="1"/>
    <xf numFmtId="0" fontId="31" fillId="19" borderId="36" xfId="3" applyFont="1" applyFill="1" applyBorder="1"/>
    <xf numFmtId="2" fontId="31" fillId="20" borderId="36" xfId="3" applyNumberFormat="1" applyFont="1" applyFill="1" applyBorder="1" applyAlignment="1">
      <alignment horizontal="center"/>
    </xf>
    <xf numFmtId="2" fontId="31" fillId="20" borderId="32" xfId="3" applyNumberFormat="1" applyFont="1" applyFill="1" applyBorder="1" applyAlignment="1">
      <alignment horizontal="center"/>
    </xf>
    <xf numFmtId="2" fontId="31" fillId="19" borderId="33" xfId="3" applyNumberFormat="1" applyFont="1" applyFill="1" applyBorder="1" applyAlignment="1">
      <alignment horizontal="center"/>
    </xf>
    <xf numFmtId="0" fontId="54" fillId="0" borderId="0" xfId="3" applyFont="1"/>
    <xf numFmtId="0" fontId="46" fillId="4" borderId="0" xfId="3" applyFont="1" applyFill="1"/>
    <xf numFmtId="0" fontId="51" fillId="14" borderId="26" xfId="3" applyFont="1" applyFill="1" applyBorder="1" applyAlignment="1">
      <alignment horizontal="left" vertical="center"/>
    </xf>
    <xf numFmtId="164" fontId="51" fillId="8" borderId="0" xfId="7" applyFont="1" applyFill="1" applyBorder="1" applyAlignment="1">
      <alignment horizontal="center"/>
    </xf>
    <xf numFmtId="164" fontId="51" fillId="15" borderId="0" xfId="7" applyFont="1" applyFill="1" applyBorder="1" applyAlignment="1">
      <alignment horizontal="center"/>
    </xf>
    <xf numFmtId="164" fontId="51" fillId="8" borderId="27" xfId="7" applyFont="1" applyFill="1" applyBorder="1" applyAlignment="1">
      <alignment horizontal="center"/>
    </xf>
    <xf numFmtId="0" fontId="50" fillId="9" borderId="26" xfId="3" applyFont="1" applyFill="1" applyBorder="1" applyAlignment="1">
      <alignment horizontal="left" vertical="center"/>
    </xf>
    <xf numFmtId="0" fontId="50" fillId="9" borderId="0" xfId="3" applyFont="1" applyFill="1" applyAlignment="1">
      <alignment horizontal="left" vertical="center"/>
    </xf>
    <xf numFmtId="0" fontId="50" fillId="9" borderId="0" xfId="3" quotePrefix="1" applyFont="1" applyFill="1" applyAlignment="1">
      <alignment horizontal="center"/>
    </xf>
    <xf numFmtId="0" fontId="50" fillId="13" borderId="0" xfId="3" quotePrefix="1" applyFont="1" applyFill="1" applyAlignment="1">
      <alignment horizontal="center"/>
    </xf>
    <xf numFmtId="0" fontId="50" fillId="9" borderId="27" xfId="3" quotePrefix="1" applyFont="1" applyFill="1" applyBorder="1" applyAlignment="1">
      <alignment horizontal="center"/>
    </xf>
    <xf numFmtId="0" fontId="51" fillId="8" borderId="0" xfId="3" applyFont="1" applyFill="1" applyAlignment="1">
      <alignment horizontal="left" vertical="center"/>
    </xf>
    <xf numFmtId="164" fontId="51" fillId="17" borderId="0" xfId="7" applyFont="1" applyFill="1" applyBorder="1" applyAlignment="1">
      <alignment horizontal="center"/>
    </xf>
    <xf numFmtId="164" fontId="51" fillId="10" borderId="0" xfId="7" applyFont="1" applyFill="1" applyBorder="1" applyAlignment="1">
      <alignment horizontal="center"/>
    </xf>
    <xf numFmtId="164" fontId="51" fillId="10" borderId="27" xfId="7" applyFont="1" applyFill="1" applyBorder="1" applyAlignment="1">
      <alignment horizontal="center"/>
    </xf>
    <xf numFmtId="0" fontId="49" fillId="8" borderId="26" xfId="3" applyFont="1" applyFill="1" applyBorder="1" applyAlignment="1">
      <alignment horizontal="left" vertical="center"/>
    </xf>
    <xf numFmtId="0" fontId="49" fillId="8" borderId="0" xfId="3" applyFont="1" applyFill="1" applyAlignment="1">
      <alignment horizontal="left" vertical="center"/>
    </xf>
    <xf numFmtId="0" fontId="51" fillId="8" borderId="26" xfId="3" applyFont="1" applyFill="1" applyBorder="1" applyAlignment="1">
      <alignment horizontal="left" vertical="center"/>
    </xf>
    <xf numFmtId="0" fontId="50" fillId="8" borderId="32" xfId="3" applyFont="1" applyFill="1" applyBorder="1" applyAlignment="1">
      <alignment horizontal="left" vertical="center"/>
    </xf>
    <xf numFmtId="0" fontId="50" fillId="8" borderId="36" xfId="3" applyFont="1" applyFill="1" applyBorder="1" applyAlignment="1">
      <alignment horizontal="left" vertical="center"/>
    </xf>
    <xf numFmtId="2" fontId="31" fillId="8" borderId="36" xfId="7" applyNumberFormat="1" applyFont="1" applyFill="1" applyBorder="1" applyAlignment="1">
      <alignment horizontal="center"/>
    </xf>
    <xf numFmtId="2" fontId="31" fillId="15" borderId="36" xfId="7" applyNumberFormat="1" applyFont="1" applyFill="1" applyBorder="1" applyAlignment="1">
      <alignment horizontal="center"/>
    </xf>
    <xf numFmtId="2" fontId="31" fillId="14" borderId="36" xfId="7" applyNumberFormat="1" applyFont="1" applyFill="1" applyBorder="1" applyAlignment="1">
      <alignment horizontal="center"/>
    </xf>
    <xf numFmtId="2" fontId="31" fillId="14" borderId="33" xfId="7" applyNumberFormat="1" applyFont="1" applyFill="1" applyBorder="1" applyAlignment="1">
      <alignment horizontal="center"/>
    </xf>
    <xf numFmtId="2" fontId="51" fillId="5" borderId="0" xfId="3" applyNumberFormat="1" applyFont="1" applyFill="1" applyAlignment="1">
      <alignment horizontal="center"/>
    </xf>
    <xf numFmtId="0" fontId="50" fillId="9" borderId="17" xfId="3" applyFont="1" applyFill="1" applyBorder="1" applyAlignment="1">
      <alignment horizontal="left" vertical="center"/>
    </xf>
    <xf numFmtId="0" fontId="50" fillId="9" borderId="29" xfId="3" applyFont="1" applyFill="1" applyBorder="1" applyAlignment="1">
      <alignment horizontal="left" vertical="center"/>
    </xf>
    <xf numFmtId="2" fontId="50" fillId="9" borderId="29" xfId="3" applyNumberFormat="1" applyFont="1" applyFill="1" applyBorder="1" applyAlignment="1">
      <alignment horizontal="center"/>
    </xf>
    <xf numFmtId="2" fontId="50" fillId="13" borderId="29" xfId="3" applyNumberFormat="1" applyFont="1" applyFill="1" applyBorder="1" applyAlignment="1">
      <alignment horizontal="center"/>
    </xf>
    <xf numFmtId="2" fontId="50" fillId="9" borderId="30" xfId="3" applyNumberFormat="1" applyFont="1" applyFill="1" applyBorder="1" applyAlignment="1">
      <alignment horizontal="center"/>
    </xf>
    <xf numFmtId="2" fontId="51" fillId="8" borderId="0" xfId="7" applyNumberFormat="1" applyFont="1" applyFill="1" applyBorder="1" applyAlignment="1">
      <alignment horizontal="center"/>
    </xf>
    <xf numFmtId="2" fontId="51" fillId="15" borderId="0" xfId="7" applyNumberFormat="1" applyFont="1" applyFill="1" applyBorder="1" applyAlignment="1">
      <alignment horizontal="center"/>
    </xf>
    <xf numFmtId="2" fontId="51" fillId="8" borderId="27" xfId="7" applyNumberFormat="1" applyFont="1" applyFill="1" applyBorder="1" applyAlignment="1">
      <alignment horizontal="center"/>
    </xf>
    <xf numFmtId="2" fontId="50" fillId="8" borderId="36" xfId="7" applyNumberFormat="1" applyFont="1" applyFill="1" applyBorder="1" applyAlignment="1">
      <alignment horizontal="center"/>
    </xf>
    <xf numFmtId="2" fontId="50" fillId="15" borderId="36" xfId="7" applyNumberFormat="1" applyFont="1" applyFill="1" applyBorder="1" applyAlignment="1">
      <alignment horizontal="center"/>
    </xf>
    <xf numFmtId="2" fontId="50" fillId="8" borderId="33" xfId="7" applyNumberFormat="1" applyFont="1" applyFill="1" applyBorder="1" applyAlignment="1">
      <alignment horizontal="center"/>
    </xf>
    <xf numFmtId="0" fontId="50" fillId="11" borderId="17" xfId="3" applyFont="1" applyFill="1" applyBorder="1" applyAlignment="1">
      <alignment horizontal="left" vertical="center"/>
    </xf>
    <xf numFmtId="0" fontId="50" fillId="11" borderId="29" xfId="3" applyFont="1" applyFill="1" applyBorder="1" applyAlignment="1">
      <alignment horizontal="left" vertical="center"/>
    </xf>
    <xf numFmtId="2" fontId="50" fillId="11" borderId="29" xfId="7" applyNumberFormat="1" applyFont="1" applyFill="1" applyBorder="1" applyAlignment="1">
      <alignment horizontal="center"/>
    </xf>
    <xf numFmtId="2" fontId="50" fillId="15" borderId="29" xfId="7" applyNumberFormat="1" applyFont="1" applyFill="1" applyBorder="1" applyAlignment="1">
      <alignment horizontal="center"/>
    </xf>
    <xf numFmtId="2" fontId="50" fillId="18" borderId="29" xfId="7" applyNumberFormat="1" applyFont="1" applyFill="1" applyBorder="1" applyAlignment="1">
      <alignment horizontal="center"/>
    </xf>
    <xf numFmtId="2" fontId="50" fillId="18" borderId="30" xfId="7" applyNumberFormat="1" applyFont="1" applyFill="1" applyBorder="1" applyAlignment="1">
      <alignment horizontal="center"/>
    </xf>
    <xf numFmtId="0" fontId="51" fillId="11" borderId="26" xfId="3" applyFont="1" applyFill="1" applyBorder="1" applyAlignment="1">
      <alignment horizontal="left" vertical="center"/>
    </xf>
    <xf numFmtId="0" fontId="51" fillId="11" borderId="0" xfId="3" applyFont="1" applyFill="1" applyAlignment="1">
      <alignment horizontal="left" vertical="center"/>
    </xf>
    <xf numFmtId="2" fontId="51" fillId="11" borderId="0" xfId="7" applyNumberFormat="1" applyFont="1" applyFill="1" applyBorder="1" applyAlignment="1">
      <alignment horizontal="center"/>
    </xf>
    <xf numFmtId="2" fontId="51" fillId="11" borderId="27" xfId="7" applyNumberFormat="1" applyFont="1" applyFill="1" applyBorder="1" applyAlignment="1">
      <alignment horizontal="center"/>
    </xf>
    <xf numFmtId="0" fontId="50" fillId="11" borderId="26" xfId="3" applyFont="1" applyFill="1" applyBorder="1" applyAlignment="1">
      <alignment horizontal="left" vertical="center"/>
    </xf>
    <xf numFmtId="0" fontId="50" fillId="11" borderId="0" xfId="3" applyFont="1" applyFill="1" applyAlignment="1">
      <alignment horizontal="left" vertical="center"/>
    </xf>
    <xf numFmtId="2" fontId="50" fillId="11" borderId="0" xfId="7" applyNumberFormat="1" applyFont="1" applyFill="1" applyBorder="1" applyAlignment="1">
      <alignment horizontal="center"/>
    </xf>
    <xf numFmtId="2" fontId="50" fillId="15" borderId="0" xfId="7" applyNumberFormat="1" applyFont="1" applyFill="1" applyBorder="1" applyAlignment="1">
      <alignment horizontal="center"/>
    </xf>
    <xf numFmtId="2" fontId="50" fillId="18" borderId="0" xfId="7" applyNumberFormat="1" applyFont="1" applyFill="1" applyBorder="1" applyAlignment="1">
      <alignment horizontal="center"/>
    </xf>
    <xf numFmtId="2" fontId="50" fillId="18" borderId="27" xfId="7" applyNumberFormat="1" applyFont="1" applyFill="1" applyBorder="1" applyAlignment="1">
      <alignment horizontal="center"/>
    </xf>
    <xf numFmtId="0" fontId="50" fillId="11" borderId="32" xfId="3" applyFont="1" applyFill="1" applyBorder="1" applyAlignment="1">
      <alignment horizontal="left" vertical="center"/>
    </xf>
    <xf numFmtId="0" fontId="50" fillId="11" borderId="36" xfId="3" applyFont="1" applyFill="1" applyBorder="1" applyAlignment="1">
      <alignment horizontal="left" vertical="center"/>
    </xf>
    <xf numFmtId="2" fontId="50" fillId="11" borderId="36" xfId="7" applyNumberFormat="1" applyFont="1" applyFill="1" applyBorder="1" applyAlignment="1">
      <alignment horizontal="center"/>
    </xf>
    <xf numFmtId="2" fontId="50" fillId="18" borderId="36" xfId="7" applyNumberFormat="1" applyFont="1" applyFill="1" applyBorder="1" applyAlignment="1">
      <alignment horizontal="center"/>
    </xf>
    <xf numFmtId="2" fontId="50" fillId="18" borderId="33" xfId="7" applyNumberFormat="1" applyFont="1" applyFill="1" applyBorder="1" applyAlignment="1">
      <alignment horizontal="center"/>
    </xf>
    <xf numFmtId="164" fontId="51" fillId="15" borderId="26" xfId="7" applyFont="1" applyFill="1" applyBorder="1" applyAlignment="1">
      <alignment horizontal="center"/>
    </xf>
    <xf numFmtId="0" fontId="50" fillId="13" borderId="26" xfId="3" quotePrefix="1" applyFont="1" applyFill="1" applyBorder="1" applyAlignment="1">
      <alignment horizontal="center"/>
    </xf>
    <xf numFmtId="164" fontId="51" fillId="17" borderId="26" xfId="7" applyFont="1" applyFill="1" applyBorder="1" applyAlignment="1">
      <alignment horizontal="center"/>
    </xf>
    <xf numFmtId="2" fontId="31" fillId="15" borderId="32" xfId="7" applyNumberFormat="1" applyFont="1" applyFill="1" applyBorder="1" applyAlignment="1">
      <alignment horizontal="center"/>
    </xf>
    <xf numFmtId="2" fontId="51" fillId="5" borderId="26" xfId="3" applyNumberFormat="1" applyFont="1" applyFill="1" applyBorder="1" applyAlignment="1">
      <alignment horizontal="center"/>
    </xf>
    <xf numFmtId="2" fontId="50" fillId="13" borderId="17" xfId="3" applyNumberFormat="1" applyFont="1" applyFill="1" applyBorder="1" applyAlignment="1">
      <alignment horizontal="center"/>
    </xf>
    <xf numFmtId="2" fontId="51" fillId="15" borderId="26" xfId="7" applyNumberFormat="1" applyFont="1" applyFill="1" applyBorder="1" applyAlignment="1">
      <alignment horizontal="center"/>
    </xf>
    <xf numFmtId="2" fontId="50" fillId="15" borderId="32" xfId="7" applyNumberFormat="1" applyFont="1" applyFill="1" applyBorder="1" applyAlignment="1">
      <alignment horizontal="center"/>
    </xf>
    <xf numFmtId="2" fontId="50" fillId="15" borderId="17" xfId="7" applyNumberFormat="1" applyFont="1" applyFill="1" applyBorder="1" applyAlignment="1">
      <alignment horizontal="center"/>
    </xf>
    <xf numFmtId="2" fontId="50" fillId="15" borderId="26" xfId="7" applyNumberFormat="1" applyFont="1" applyFill="1" applyBorder="1" applyAlignment="1">
      <alignment horizontal="center"/>
    </xf>
    <xf numFmtId="0" fontId="38" fillId="13" borderId="26" xfId="3" applyFont="1" applyFill="1" applyBorder="1" applyAlignment="1">
      <alignment horizontal="center" vertical="center" wrapText="1"/>
    </xf>
    <xf numFmtId="0" fontId="38" fillId="13" borderId="0" xfId="3" applyFont="1" applyFill="1" applyAlignment="1">
      <alignment horizontal="center" vertical="center" wrapText="1"/>
    </xf>
    <xf numFmtId="0" fontId="52" fillId="7" borderId="29" xfId="3" applyFont="1" applyFill="1" applyBorder="1" applyAlignment="1">
      <alignment horizontal="center" vertical="center" wrapText="1"/>
    </xf>
    <xf numFmtId="0" fontId="52" fillId="7" borderId="30" xfId="3" applyFont="1" applyFill="1" applyBorder="1" applyAlignment="1">
      <alignment horizontal="center" vertical="center" wrapText="1"/>
    </xf>
    <xf numFmtId="0" fontId="25" fillId="0" borderId="4" xfId="0" applyFont="1" applyBorder="1" applyAlignment="1">
      <alignment horizontal="left" vertical="top" wrapText="1"/>
    </xf>
    <xf numFmtId="0" fontId="31" fillId="26" borderId="9" xfId="1" applyFont="1" applyFill="1" applyBorder="1" applyAlignment="1">
      <alignment horizontal="left" vertical="top" wrapText="1"/>
    </xf>
    <xf numFmtId="0" fontId="25" fillId="0" borderId="0" xfId="0" applyFont="1" applyAlignment="1">
      <alignment horizontal="center" vertical="top" wrapText="1"/>
    </xf>
    <xf numFmtId="0" fontId="25" fillId="0" borderId="0" xfId="0" applyFont="1" applyAlignment="1">
      <alignment horizontal="left" vertical="top" wrapText="1"/>
    </xf>
    <xf numFmtId="0" fontId="31" fillId="26" borderId="9" xfId="2" applyFont="1" applyFill="1" applyBorder="1" applyAlignment="1">
      <alignment horizontal="left" vertical="top" wrapText="1"/>
    </xf>
    <xf numFmtId="0" fontId="38" fillId="26" borderId="9" xfId="2" applyFont="1" applyFill="1" applyBorder="1" applyAlignment="1">
      <alignment horizontal="left" vertical="top" wrapText="1"/>
    </xf>
    <xf numFmtId="0" fontId="31" fillId="22" borderId="4" xfId="1" applyFont="1" applyFill="1" applyBorder="1" applyAlignment="1">
      <alignment horizontal="center" vertical="top" wrapText="1"/>
    </xf>
    <xf numFmtId="0" fontId="31" fillId="22" borderId="4" xfId="1" applyFont="1" applyFill="1" applyBorder="1" applyAlignment="1">
      <alignment horizontal="left" vertical="top" wrapText="1"/>
    </xf>
    <xf numFmtId="0" fontId="31" fillId="22" borderId="4" xfId="0" applyFont="1" applyFill="1" applyBorder="1" applyAlignment="1">
      <alignment horizontal="left" vertical="top" wrapText="1"/>
    </xf>
    <xf numFmtId="0" fontId="31" fillId="22" borderId="4" xfId="2" applyFont="1" applyFill="1" applyBorder="1" applyAlignment="1">
      <alignment horizontal="center" vertical="top" wrapText="1"/>
    </xf>
    <xf numFmtId="0" fontId="31" fillId="22" borderId="9" xfId="2" applyFont="1" applyFill="1" applyBorder="1" applyAlignment="1">
      <alignment horizontal="left" vertical="top" wrapText="1"/>
    </xf>
    <xf numFmtId="0" fontId="12" fillId="0" borderId="0" xfId="3" applyFont="1" applyAlignment="1">
      <alignment wrapText="1"/>
    </xf>
    <xf numFmtId="0" fontId="1" fillId="0" borderId="0" xfId="3" applyFont="1" applyAlignment="1">
      <alignment wrapText="1"/>
    </xf>
    <xf numFmtId="0" fontId="3" fillId="0" borderId="29" xfId="3" applyBorder="1"/>
    <xf numFmtId="0" fontId="3" fillId="0" borderId="30" xfId="3" applyBorder="1"/>
    <xf numFmtId="0" fontId="14" fillId="4" borderId="0" xfId="0" applyFont="1" applyFill="1"/>
    <xf numFmtId="0" fontId="14" fillId="4" borderId="11" xfId="2" applyFont="1" applyFill="1" applyBorder="1" applyAlignment="1">
      <alignment wrapText="1"/>
    </xf>
    <xf numFmtId="0" fontId="14" fillId="4" borderId="13" xfId="0" applyFont="1" applyFill="1" applyBorder="1"/>
    <xf numFmtId="0" fontId="41" fillId="22" borderId="21" xfId="2" applyFont="1" applyFill="1" applyBorder="1" applyAlignment="1">
      <alignment wrapText="1"/>
    </xf>
    <xf numFmtId="0" fontId="14" fillId="22" borderId="18" xfId="0" applyFont="1" applyFill="1" applyBorder="1"/>
    <xf numFmtId="0" fontId="31" fillId="26" borderId="25" xfId="2" applyFont="1" applyFill="1" applyBorder="1" applyAlignment="1">
      <alignment vertical="top" wrapText="1"/>
    </xf>
    <xf numFmtId="0" fontId="31" fillId="26" borderId="23" xfId="2" applyFont="1" applyFill="1" applyBorder="1" applyAlignment="1">
      <alignment horizontal="left" vertical="top" wrapText="1"/>
    </xf>
    <xf numFmtId="0" fontId="31" fillId="26" borderId="25" xfId="2" applyFont="1" applyFill="1" applyBorder="1" applyAlignment="1">
      <alignment horizontal="left" vertical="top" wrapText="1"/>
    </xf>
    <xf numFmtId="0" fontId="31" fillId="26" borderId="3" xfId="2" applyFont="1" applyFill="1" applyBorder="1" applyAlignment="1">
      <alignment horizontal="left" vertical="top" wrapText="1"/>
    </xf>
    <xf numFmtId="0" fontId="31" fillId="26" borderId="1" xfId="2" applyFont="1" applyFill="1" applyBorder="1" applyAlignment="1">
      <alignment vertical="top" wrapText="1"/>
    </xf>
    <xf numFmtId="0" fontId="41" fillId="22" borderId="17" xfId="0" applyFont="1" applyFill="1" applyBorder="1" applyAlignment="1">
      <alignment horizontal="left" vertical="top" wrapText="1"/>
    </xf>
    <xf numFmtId="0" fontId="25" fillId="26" borderId="59" xfId="2" applyFont="1" applyFill="1" applyBorder="1" applyAlignment="1">
      <alignment horizontal="left" vertical="top" wrapText="1"/>
    </xf>
    <xf numFmtId="0" fontId="41" fillId="22" borderId="54" xfId="0" applyFont="1" applyFill="1" applyBorder="1" applyAlignment="1">
      <alignment horizontal="left" vertical="top"/>
    </xf>
    <xf numFmtId="0" fontId="41" fillId="22" borderId="1" xfId="2" applyFont="1" applyFill="1" applyBorder="1" applyAlignment="1">
      <alignment wrapText="1"/>
    </xf>
    <xf numFmtId="0" fontId="14" fillId="22" borderId="6" xfId="0" applyFont="1" applyFill="1" applyBorder="1"/>
    <xf numFmtId="0" fontId="31" fillId="26" borderId="42" xfId="2" applyFont="1" applyFill="1" applyBorder="1" applyAlignment="1">
      <alignment horizontal="left" vertical="top" wrapText="1"/>
    </xf>
    <xf numFmtId="0" fontId="26" fillId="4" borderId="44" xfId="3" applyFont="1" applyFill="1" applyBorder="1" applyAlignment="1" applyProtection="1">
      <alignment horizontal="left" vertical="top" wrapText="1"/>
      <protection locked="0"/>
    </xf>
    <xf numFmtId="0" fontId="26" fillId="4" borderId="43" xfId="3" applyFont="1" applyFill="1" applyBorder="1" applyAlignment="1" applyProtection="1">
      <alignment horizontal="left" vertical="top" wrapText="1"/>
      <protection locked="0"/>
    </xf>
    <xf numFmtId="0" fontId="37" fillId="4" borderId="43" xfId="3" applyFont="1" applyFill="1" applyBorder="1" applyAlignment="1" applyProtection="1">
      <alignment horizontal="left" vertical="center" wrapText="1"/>
      <protection locked="0"/>
    </xf>
    <xf numFmtId="15" fontId="25" fillId="26" borderId="39" xfId="3" applyNumberFormat="1" applyFont="1" applyFill="1" applyBorder="1" applyAlignment="1" applyProtection="1">
      <alignment horizontal="center" wrapText="1"/>
      <protection locked="0"/>
    </xf>
    <xf numFmtId="0" fontId="25" fillId="26" borderId="45" xfId="3" applyFont="1" applyFill="1" applyBorder="1" applyAlignment="1" applyProtection="1">
      <alignment horizontal="center" wrapText="1"/>
      <protection locked="0"/>
    </xf>
    <xf numFmtId="0" fontId="25" fillId="4" borderId="39" xfId="3" applyFont="1" applyFill="1" applyBorder="1" applyAlignment="1" applyProtection="1">
      <alignment wrapText="1"/>
      <protection locked="0"/>
    </xf>
    <xf numFmtId="0" fontId="25" fillId="4" borderId="45" xfId="3" applyFont="1" applyFill="1" applyBorder="1" applyAlignment="1" applyProtection="1">
      <alignment wrapText="1"/>
      <protection locked="0"/>
    </xf>
    <xf numFmtId="0" fontId="31" fillId="0" borderId="4" xfId="0" applyFont="1" applyBorder="1" applyAlignment="1" applyProtection="1">
      <alignment horizontal="left" vertical="top" wrapText="1"/>
      <protection locked="0"/>
    </xf>
    <xf numFmtId="0" fontId="13" fillId="27" borderId="34" xfId="2" applyFont="1" applyFill="1" applyBorder="1" applyAlignment="1">
      <alignment vertical="center" wrapText="1"/>
    </xf>
    <xf numFmtId="0" fontId="13" fillId="27" borderId="35" xfId="2" applyFont="1" applyFill="1" applyBorder="1" applyAlignment="1">
      <alignment vertical="center" wrapText="1"/>
    </xf>
    <xf numFmtId="0" fontId="13" fillId="27" borderId="41" xfId="2" applyFont="1" applyFill="1" applyBorder="1" applyAlignment="1">
      <alignment vertical="center" wrapText="1"/>
    </xf>
    <xf numFmtId="0" fontId="57" fillId="27" borderId="34" xfId="0" applyFont="1" applyFill="1" applyBorder="1" applyAlignment="1">
      <alignment vertical="center" wrapText="1"/>
    </xf>
    <xf numFmtId="0" fontId="57" fillId="27" borderId="35" xfId="0" applyFont="1" applyFill="1" applyBorder="1" applyAlignment="1">
      <alignment vertical="center" wrapText="1"/>
    </xf>
    <xf numFmtId="0" fontId="57" fillId="27" borderId="41" xfId="0" applyFont="1" applyFill="1" applyBorder="1" applyAlignment="1">
      <alignment vertical="center" wrapText="1"/>
    </xf>
    <xf numFmtId="0" fontId="56" fillId="22" borderId="34" xfId="2" applyFont="1" applyFill="1" applyBorder="1" applyAlignment="1">
      <alignment vertical="center" wrapText="1"/>
    </xf>
    <xf numFmtId="0" fontId="56" fillId="22" borderId="35" xfId="2" applyFont="1" applyFill="1" applyBorder="1" applyAlignment="1">
      <alignment vertical="center" wrapText="1"/>
    </xf>
    <xf numFmtId="0" fontId="56" fillId="22" borderId="41" xfId="2" applyFont="1" applyFill="1" applyBorder="1" applyAlignment="1">
      <alignment vertical="center" wrapText="1"/>
    </xf>
    <xf numFmtId="0" fontId="41" fillId="27" borderId="34" xfId="0" applyFont="1" applyFill="1" applyBorder="1"/>
    <xf numFmtId="0" fontId="41" fillId="27" borderId="41" xfId="0" applyFont="1" applyFill="1" applyBorder="1"/>
    <xf numFmtId="0" fontId="0" fillId="25" borderId="0" xfId="0" applyFill="1"/>
    <xf numFmtId="0" fontId="3" fillId="0" borderId="0" xfId="3" applyAlignment="1">
      <alignment horizontal="center"/>
    </xf>
    <xf numFmtId="1" fontId="9" fillId="0" borderId="0" xfId="0" applyNumberFormat="1" applyFont="1" applyAlignment="1">
      <alignment vertical="center"/>
    </xf>
    <xf numFmtId="1" fontId="43" fillId="0" borderId="0" xfId="3" applyNumberFormat="1" applyFont="1"/>
    <xf numFmtId="0" fontId="3" fillId="0" borderId="17" xfId="3" applyBorder="1"/>
    <xf numFmtId="0" fontId="14" fillId="0" borderId="0" xfId="3" applyFont="1" applyAlignment="1">
      <alignment horizontal="center" vertical="center"/>
    </xf>
    <xf numFmtId="0" fontId="14" fillId="0" borderId="0" xfId="3" applyFont="1"/>
    <xf numFmtId="0" fontId="13" fillId="0" borderId="35" xfId="3" applyFont="1" applyBorder="1"/>
    <xf numFmtId="0" fontId="14" fillId="0" borderId="35" xfId="3" applyFont="1" applyBorder="1"/>
    <xf numFmtId="0" fontId="3" fillId="0" borderId="35" xfId="3" applyBorder="1"/>
    <xf numFmtId="0" fontId="13" fillId="0" borderId="29" xfId="3" applyFont="1" applyBorder="1"/>
    <xf numFmtId="0" fontId="13" fillId="0" borderId="0" xfId="3" applyFont="1"/>
    <xf numFmtId="0" fontId="25" fillId="0" borderId="76" xfId="3" applyFont="1" applyBorder="1" applyAlignment="1">
      <alignment horizontal="center"/>
    </xf>
    <xf numFmtId="0" fontId="14" fillId="0" borderId="36" xfId="3" applyFont="1" applyBorder="1"/>
    <xf numFmtId="0" fontId="31" fillId="30" borderId="44" xfId="3" applyFont="1" applyFill="1" applyBorder="1" applyAlignment="1">
      <alignment horizontal="left" vertical="center"/>
    </xf>
    <xf numFmtId="0" fontId="25" fillId="0" borderId="36" xfId="3" applyFont="1" applyBorder="1" applyAlignment="1">
      <alignment horizontal="left" vertical="top"/>
    </xf>
    <xf numFmtId="10" fontId="14" fillId="31" borderId="82" xfId="3" applyNumberFormat="1" applyFont="1" applyFill="1" applyBorder="1" applyAlignment="1">
      <alignment horizontal="right" vertical="center"/>
    </xf>
    <xf numFmtId="10" fontId="14" fillId="31" borderId="64" xfId="3" applyNumberFormat="1" applyFont="1" applyFill="1" applyBorder="1" applyAlignment="1">
      <alignment horizontal="right" vertical="center"/>
    </xf>
    <xf numFmtId="10" fontId="14" fillId="31" borderId="83" xfId="3" applyNumberFormat="1" applyFont="1" applyFill="1" applyBorder="1" applyAlignment="1">
      <alignment horizontal="right" vertical="center"/>
    </xf>
    <xf numFmtId="10" fontId="14" fillId="31" borderId="66" xfId="3" applyNumberFormat="1" applyFont="1" applyFill="1" applyBorder="1" applyAlignment="1">
      <alignment horizontal="right" vertical="center"/>
    </xf>
    <xf numFmtId="0" fontId="25" fillId="31" borderId="68" xfId="3" applyFont="1" applyFill="1" applyBorder="1" applyAlignment="1">
      <alignment horizontal="left" vertical="top"/>
    </xf>
    <xf numFmtId="0" fontId="25" fillId="31" borderId="63" xfId="3" applyFont="1" applyFill="1" applyBorder="1" applyAlignment="1">
      <alignment horizontal="left" vertical="top"/>
    </xf>
    <xf numFmtId="0" fontId="25" fillId="31" borderId="32" xfId="3" applyFont="1" applyFill="1" applyBorder="1" applyAlignment="1">
      <alignment horizontal="left" vertical="top"/>
    </xf>
    <xf numFmtId="0" fontId="25" fillId="31" borderId="77" xfId="3" applyFont="1" applyFill="1" applyBorder="1" applyAlignment="1">
      <alignment horizontal="left" vertical="top"/>
    </xf>
    <xf numFmtId="0" fontId="3" fillId="31" borderId="73" xfId="3" applyFill="1" applyBorder="1"/>
    <xf numFmtId="167" fontId="14" fillId="31" borderId="84" xfId="3" applyNumberFormat="1" applyFont="1" applyFill="1" applyBorder="1" applyAlignment="1">
      <alignment horizontal="right" vertical="center"/>
    </xf>
    <xf numFmtId="167" fontId="14" fillId="31" borderId="69" xfId="3" applyNumberFormat="1" applyFont="1" applyFill="1" applyBorder="1" applyAlignment="1">
      <alignment horizontal="right" vertical="center"/>
    </xf>
    <xf numFmtId="168" fontId="14" fillId="31" borderId="69" xfId="3" applyNumberFormat="1" applyFont="1" applyFill="1" applyBorder="1" applyAlignment="1">
      <alignment horizontal="right" vertical="center"/>
    </xf>
    <xf numFmtId="0" fontId="3" fillId="31" borderId="70" xfId="3" applyFill="1" applyBorder="1"/>
    <xf numFmtId="167" fontId="14" fillId="31" borderId="82" xfId="3" applyNumberFormat="1" applyFont="1" applyFill="1" applyBorder="1" applyAlignment="1">
      <alignment horizontal="right" vertical="center"/>
    </xf>
    <xf numFmtId="167" fontId="14" fillId="31" borderId="64" xfId="3" applyNumberFormat="1" applyFont="1" applyFill="1" applyBorder="1" applyAlignment="1">
      <alignment horizontal="right" vertical="center"/>
    </xf>
    <xf numFmtId="168" fontId="14" fillId="31" borderId="64" xfId="3" applyNumberFormat="1" applyFont="1" applyFill="1" applyBorder="1" applyAlignment="1">
      <alignment horizontal="right" vertical="center"/>
    </xf>
    <xf numFmtId="0" fontId="3" fillId="31" borderId="65" xfId="3" applyFill="1" applyBorder="1"/>
    <xf numFmtId="167" fontId="14" fillId="31" borderId="83" xfId="3" applyNumberFormat="1" applyFont="1" applyFill="1" applyBorder="1" applyAlignment="1">
      <alignment horizontal="right" vertical="center"/>
    </xf>
    <xf numFmtId="167" fontId="14" fillId="31" borderId="66" xfId="3" applyNumberFormat="1" applyFont="1" applyFill="1" applyBorder="1" applyAlignment="1">
      <alignment horizontal="right" vertical="center"/>
    </xf>
    <xf numFmtId="168" fontId="14" fillId="31" borderId="66" xfId="3" applyNumberFormat="1" applyFont="1" applyFill="1" applyBorder="1" applyAlignment="1">
      <alignment horizontal="right" vertical="center"/>
    </xf>
    <xf numFmtId="0" fontId="3" fillId="31" borderId="78" xfId="3" applyFill="1" applyBorder="1"/>
    <xf numFmtId="0" fontId="3" fillId="31" borderId="64" xfId="3" applyFill="1" applyBorder="1"/>
    <xf numFmtId="0" fontId="25" fillId="31" borderId="88" xfId="3" applyFont="1" applyFill="1" applyBorder="1" applyAlignment="1">
      <alignment horizontal="center"/>
    </xf>
    <xf numFmtId="0" fontId="25" fillId="31" borderId="89" xfId="3" applyFont="1" applyFill="1" applyBorder="1" applyAlignment="1">
      <alignment horizontal="center"/>
    </xf>
    <xf numFmtId="0" fontId="3" fillId="31" borderId="90" xfId="3" applyFill="1" applyBorder="1" applyAlignment="1">
      <alignment horizontal="center"/>
    </xf>
    <xf numFmtId="0" fontId="25" fillId="0" borderId="29" xfId="3" applyFont="1" applyBorder="1" applyAlignment="1">
      <alignment horizontal="center" vertical="center"/>
    </xf>
    <xf numFmtId="3" fontId="13" fillId="31" borderId="91" xfId="3" applyNumberFormat="1" applyFont="1" applyFill="1" applyBorder="1" applyAlignment="1">
      <alignment vertical="center"/>
    </xf>
    <xf numFmtId="3" fontId="54" fillId="27" borderId="87" xfId="3" applyNumberFormat="1" applyFont="1" applyFill="1" applyBorder="1" applyAlignment="1">
      <alignment vertical="center"/>
    </xf>
    <xf numFmtId="3" fontId="13" fillId="31" borderId="86" xfId="3" applyNumberFormat="1" applyFont="1" applyFill="1" applyBorder="1" applyAlignment="1">
      <alignment vertical="center"/>
    </xf>
    <xf numFmtId="3" fontId="13" fillId="31" borderId="63" xfId="3" applyNumberFormat="1" applyFont="1" applyFill="1" applyBorder="1" applyAlignment="1">
      <alignment vertical="center"/>
    </xf>
    <xf numFmtId="3" fontId="13" fillId="31" borderId="64" xfId="3" applyNumberFormat="1" applyFont="1" applyFill="1" applyBorder="1" applyAlignment="1">
      <alignment vertical="center"/>
    </xf>
    <xf numFmtId="3" fontId="9" fillId="31" borderId="77" xfId="0" applyNumberFormat="1" applyFont="1" applyFill="1" applyBorder="1" applyAlignment="1">
      <alignment vertical="center"/>
    </xf>
    <xf numFmtId="3" fontId="9" fillId="31" borderId="66" xfId="0" applyNumberFormat="1" applyFont="1" applyFill="1" applyBorder="1" applyAlignment="1">
      <alignment vertical="center"/>
    </xf>
    <xf numFmtId="3" fontId="9" fillId="31" borderId="93" xfId="3" applyNumberFormat="1" applyFont="1" applyFill="1" applyBorder="1" applyAlignment="1">
      <alignment vertical="center"/>
    </xf>
    <xf numFmtId="0" fontId="3" fillId="31" borderId="94" xfId="3" applyFill="1" applyBorder="1" applyAlignment="1">
      <alignment horizontal="center"/>
    </xf>
    <xf numFmtId="3" fontId="13" fillId="31" borderId="95" xfId="8" applyNumberFormat="1" applyFont="1" applyFill="1" applyBorder="1" applyAlignment="1">
      <alignment vertical="center"/>
    </xf>
    <xf numFmtId="3" fontId="13" fillId="31" borderId="96" xfId="8" applyNumberFormat="1" applyFont="1" applyFill="1" applyBorder="1" applyAlignment="1">
      <alignment vertical="center"/>
    </xf>
    <xf numFmtId="0" fontId="3" fillId="31" borderId="97" xfId="3" applyFill="1" applyBorder="1" applyAlignment="1">
      <alignment horizontal="center"/>
    </xf>
    <xf numFmtId="0" fontId="25" fillId="0" borderId="34" xfId="3" applyFont="1" applyBorder="1" applyAlignment="1">
      <alignment horizontal="center" vertical="center"/>
    </xf>
    <xf numFmtId="0" fontId="25" fillId="31" borderId="102" xfId="3" applyFont="1" applyFill="1" applyBorder="1" applyAlignment="1">
      <alignment horizontal="center" vertical="center"/>
    </xf>
    <xf numFmtId="0" fontId="25" fillId="31" borderId="76" xfId="3" applyFont="1" applyFill="1" applyBorder="1" applyAlignment="1">
      <alignment horizontal="center"/>
    </xf>
    <xf numFmtId="0" fontId="25" fillId="31" borderId="99" xfId="3" applyFont="1" applyFill="1" applyBorder="1" applyAlignment="1">
      <alignment horizontal="left" vertical="center"/>
    </xf>
    <xf numFmtId="0" fontId="25" fillId="31" borderId="100" xfId="3" applyFont="1" applyFill="1" applyBorder="1" applyAlignment="1">
      <alignment horizontal="left" vertical="center"/>
    </xf>
    <xf numFmtId="0" fontId="25" fillId="31" borderId="98" xfId="3" applyFont="1" applyFill="1" applyBorder="1" applyAlignment="1">
      <alignment horizontal="left" vertical="center"/>
    </xf>
    <xf numFmtId="0" fontId="25" fillId="0" borderId="29" xfId="3" applyFont="1" applyBorder="1" applyAlignment="1">
      <alignment horizontal="left" vertical="top"/>
    </xf>
    <xf numFmtId="0" fontId="25" fillId="0" borderId="0" xfId="3" applyFont="1" applyAlignment="1">
      <alignment horizontal="left" vertical="top"/>
    </xf>
    <xf numFmtId="3" fontId="63" fillId="31" borderId="92" xfId="3" applyNumberFormat="1" applyFont="1" applyFill="1" applyBorder="1" applyAlignment="1">
      <alignment vertical="center"/>
    </xf>
    <xf numFmtId="3" fontId="63" fillId="31" borderId="93" xfId="3" applyNumberFormat="1" applyFont="1" applyFill="1" applyBorder="1" applyAlignment="1">
      <alignment vertical="center"/>
    </xf>
    <xf numFmtId="0" fontId="3" fillId="31" borderId="17" xfId="3" applyFill="1" applyBorder="1"/>
    <xf numFmtId="0" fontId="3" fillId="31" borderId="29" xfId="3" applyFill="1" applyBorder="1"/>
    <xf numFmtId="0" fontId="3" fillId="31" borderId="32" xfId="3" applyFill="1" applyBorder="1"/>
    <xf numFmtId="0" fontId="3" fillId="31" borderId="69" xfId="3" applyFill="1" applyBorder="1"/>
    <xf numFmtId="0" fontId="3" fillId="31" borderId="66" xfId="3" applyFill="1" applyBorder="1"/>
    <xf numFmtId="10" fontId="1" fillId="0" borderId="0" xfId="3" applyNumberFormat="1" applyFont="1"/>
    <xf numFmtId="0" fontId="1" fillId="0" borderId="17" xfId="3" applyFont="1" applyBorder="1"/>
    <xf numFmtId="165" fontId="3" fillId="0" borderId="0" xfId="3" applyNumberFormat="1"/>
    <xf numFmtId="0" fontId="1" fillId="31" borderId="44" xfId="3" applyFont="1" applyFill="1" applyBorder="1"/>
    <xf numFmtId="10" fontId="1" fillId="31" borderId="77" xfId="3" applyNumberFormat="1" applyFont="1" applyFill="1" applyBorder="1"/>
    <xf numFmtId="10" fontId="1" fillId="31" borderId="66" xfId="3" applyNumberFormat="1" applyFont="1" applyFill="1" applyBorder="1"/>
    <xf numFmtId="10" fontId="1" fillId="31" borderId="78" xfId="3" applyNumberFormat="1" applyFont="1" applyFill="1" applyBorder="1"/>
    <xf numFmtId="167" fontId="3" fillId="31" borderId="68" xfId="3" applyNumberFormat="1" applyFill="1" applyBorder="1"/>
    <xf numFmtId="167" fontId="3" fillId="31" borderId="69" xfId="3" applyNumberFormat="1" applyFill="1" applyBorder="1"/>
    <xf numFmtId="167" fontId="3" fillId="31" borderId="70" xfId="3" applyNumberFormat="1" applyFill="1" applyBorder="1"/>
    <xf numFmtId="167" fontId="3" fillId="31" borderId="63" xfId="3" applyNumberFormat="1" applyFill="1" applyBorder="1"/>
    <xf numFmtId="167" fontId="3" fillId="31" borderId="64" xfId="3" applyNumberFormat="1" applyFill="1" applyBorder="1"/>
    <xf numFmtId="167" fontId="3" fillId="31" borderId="65" xfId="3" applyNumberFormat="1" applyFill="1" applyBorder="1"/>
    <xf numFmtId="167" fontId="3" fillId="31" borderId="77" xfId="3" applyNumberFormat="1" applyFill="1" applyBorder="1"/>
    <xf numFmtId="167" fontId="3" fillId="31" borderId="66" xfId="3" applyNumberFormat="1" applyFill="1" applyBorder="1"/>
    <xf numFmtId="167" fontId="3" fillId="31" borderId="78" xfId="3" applyNumberFormat="1" applyFill="1" applyBorder="1"/>
    <xf numFmtId="0" fontId="1" fillId="31" borderId="67" xfId="3" applyFont="1" applyFill="1" applyBorder="1"/>
    <xf numFmtId="0" fontId="1" fillId="31" borderId="103" xfId="3" applyFont="1" applyFill="1" applyBorder="1"/>
    <xf numFmtId="0" fontId="1" fillId="31" borderId="62" xfId="3" applyFont="1" applyFill="1" applyBorder="1"/>
    <xf numFmtId="0" fontId="1" fillId="31" borderId="104" xfId="3" applyFont="1" applyFill="1" applyBorder="1"/>
    <xf numFmtId="0" fontId="1" fillId="31" borderId="105" xfId="3" applyFont="1" applyFill="1" applyBorder="1"/>
    <xf numFmtId="0" fontId="1" fillId="31" borderId="101" xfId="3" applyFont="1" applyFill="1" applyBorder="1"/>
    <xf numFmtId="10" fontId="1" fillId="31" borderId="83" xfId="3" applyNumberFormat="1" applyFont="1" applyFill="1" applyBorder="1"/>
    <xf numFmtId="167" fontId="3" fillId="31" borderId="84" xfId="3" applyNumberFormat="1" applyFill="1" applyBorder="1"/>
    <xf numFmtId="167" fontId="3" fillId="31" borderId="82" xfId="3" applyNumberFormat="1" applyFill="1" applyBorder="1"/>
    <xf numFmtId="167" fontId="3" fillId="31" borderId="83" xfId="3" applyNumberFormat="1" applyFill="1" applyBorder="1"/>
    <xf numFmtId="0" fontId="1" fillId="0" borderId="0" xfId="3" applyFont="1" applyAlignment="1">
      <alignment vertical="center" wrapText="1"/>
    </xf>
    <xf numFmtId="0" fontId="54" fillId="27" borderId="44" xfId="3" applyFont="1" applyFill="1" applyBorder="1" applyAlignment="1">
      <alignment horizontal="right" vertical="center"/>
    </xf>
    <xf numFmtId="0" fontId="54" fillId="27" borderId="62" xfId="3" applyFont="1" applyFill="1" applyBorder="1" applyAlignment="1">
      <alignment horizontal="right" vertical="center"/>
    </xf>
    <xf numFmtId="0" fontId="54" fillId="27" borderId="31" xfId="3" applyFont="1" applyFill="1" applyBorder="1" applyAlignment="1">
      <alignment horizontal="right" vertical="center"/>
    </xf>
    <xf numFmtId="0" fontId="2" fillId="0" borderId="29" xfId="3" applyFont="1" applyBorder="1"/>
    <xf numFmtId="0" fontId="2" fillId="0" borderId="36" xfId="3" applyFont="1" applyBorder="1" applyAlignment="1">
      <alignment horizontal="center"/>
    </xf>
    <xf numFmtId="0" fontId="1" fillId="0" borderId="0" xfId="3" applyFont="1" applyAlignment="1">
      <alignment horizontal="center" vertical="center"/>
    </xf>
    <xf numFmtId="0" fontId="0" fillId="0" borderId="44" xfId="3" applyFont="1" applyBorder="1"/>
    <xf numFmtId="0" fontId="1" fillId="0" borderId="29" xfId="3" applyFont="1" applyBorder="1"/>
    <xf numFmtId="0" fontId="1" fillId="0" borderId="29" xfId="3" applyFont="1" applyBorder="1" applyAlignment="1">
      <alignment horizontal="center" vertical="center"/>
    </xf>
    <xf numFmtId="0" fontId="28" fillId="27" borderId="29" xfId="3" applyFont="1" applyFill="1" applyBorder="1"/>
    <xf numFmtId="0" fontId="28" fillId="27" borderId="43" xfId="3" applyFont="1" applyFill="1" applyBorder="1" applyAlignment="1">
      <alignment horizontal="center" vertical="center"/>
    </xf>
    <xf numFmtId="0" fontId="23" fillId="27" borderId="44" xfId="3" applyFont="1" applyFill="1" applyBorder="1" applyAlignment="1">
      <alignment horizontal="center"/>
    </xf>
    <xf numFmtId="0" fontId="28" fillId="0" borderId="26" xfId="3" applyFont="1" applyBorder="1" applyAlignment="1">
      <alignment horizontal="left" vertical="center" wrapText="1"/>
    </xf>
    <xf numFmtId="0" fontId="28" fillId="27" borderId="31" xfId="3" applyFont="1" applyFill="1" applyBorder="1" applyAlignment="1">
      <alignment horizontal="center"/>
    </xf>
    <xf numFmtId="0" fontId="28" fillId="27" borderId="62" xfId="3" applyFont="1" applyFill="1" applyBorder="1" applyAlignment="1">
      <alignment horizontal="center"/>
    </xf>
    <xf numFmtId="0" fontId="28" fillId="27" borderId="67" xfId="3" applyFont="1" applyFill="1" applyBorder="1" applyAlignment="1">
      <alignment horizontal="center"/>
    </xf>
    <xf numFmtId="0" fontId="2" fillId="0" borderId="0" xfId="3" applyFont="1" applyAlignment="1">
      <alignment horizontal="center" vertical="center"/>
    </xf>
    <xf numFmtId="0" fontId="2" fillId="0" borderId="29" xfId="3" applyFont="1" applyBorder="1" applyAlignment="1">
      <alignment horizontal="center" vertical="center"/>
    </xf>
    <xf numFmtId="0" fontId="2" fillId="0" borderId="36" xfId="3" applyFont="1" applyBorder="1" applyAlignment="1">
      <alignment horizontal="center" vertical="center"/>
    </xf>
    <xf numFmtId="0" fontId="63" fillId="0" borderId="0" xfId="3" applyFont="1" applyAlignment="1">
      <alignment horizontal="center" vertical="center"/>
    </xf>
    <xf numFmtId="0" fontId="63" fillId="0" borderId="29" xfId="3" applyFont="1" applyBorder="1" applyAlignment="1">
      <alignment horizontal="center" vertical="center"/>
    </xf>
    <xf numFmtId="0" fontId="63" fillId="0" borderId="36" xfId="3" applyFont="1" applyBorder="1" applyAlignment="1">
      <alignment horizontal="center" vertical="center"/>
    </xf>
    <xf numFmtId="0" fontId="3" fillId="0" borderId="0" xfId="3" applyAlignment="1">
      <alignment horizontal="center" vertical="center"/>
    </xf>
    <xf numFmtId="0" fontId="3" fillId="0" borderId="28" xfId="3" applyBorder="1"/>
    <xf numFmtId="43" fontId="0" fillId="0" borderId="17" xfId="6" applyFont="1" applyBorder="1"/>
    <xf numFmtId="43" fontId="0" fillId="0" borderId="29" xfId="6" applyFont="1" applyBorder="1"/>
    <xf numFmtId="0" fontId="3" fillId="31" borderId="107" xfId="3" applyFill="1" applyBorder="1"/>
    <xf numFmtId="0" fontId="3" fillId="31" borderId="62" xfId="3" applyFill="1" applyBorder="1"/>
    <xf numFmtId="165" fontId="3" fillId="31" borderId="103" xfId="3" applyNumberFormat="1" applyFill="1" applyBorder="1"/>
    <xf numFmtId="0" fontId="3" fillId="31" borderId="106" xfId="3" applyFill="1" applyBorder="1"/>
    <xf numFmtId="0" fontId="28" fillId="27" borderId="69" xfId="3" applyFont="1" applyFill="1" applyBorder="1"/>
    <xf numFmtId="165" fontId="1" fillId="31" borderId="31" xfId="3" applyNumberFormat="1" applyFont="1" applyFill="1" applyBorder="1"/>
    <xf numFmtId="165" fontId="1" fillId="31" borderId="103" xfId="3" applyNumberFormat="1" applyFont="1" applyFill="1" applyBorder="1"/>
    <xf numFmtId="0" fontId="3" fillId="31" borderId="67" xfId="3" applyFill="1" applyBorder="1"/>
    <xf numFmtId="0" fontId="3" fillId="31" borderId="103" xfId="3" applyFill="1" applyBorder="1"/>
    <xf numFmtId="0" fontId="3" fillId="31" borderId="68" xfId="3" applyFill="1" applyBorder="1"/>
    <xf numFmtId="0" fontId="29" fillId="31" borderId="64" xfId="3" applyFont="1" applyFill="1" applyBorder="1" applyAlignment="1">
      <alignment horizontal="right"/>
    </xf>
    <xf numFmtId="8" fontId="1" fillId="31" borderId="77" xfId="3" applyNumberFormat="1" applyFont="1" applyFill="1" applyBorder="1"/>
    <xf numFmtId="8" fontId="1" fillId="31" borderId="66" xfId="3" applyNumberFormat="1" applyFont="1" applyFill="1" applyBorder="1"/>
    <xf numFmtId="8" fontId="1" fillId="31" borderId="78" xfId="3" applyNumberFormat="1" applyFont="1" applyFill="1" applyBorder="1"/>
    <xf numFmtId="43" fontId="1" fillId="31" borderId="68" xfId="6" applyFont="1" applyFill="1" applyBorder="1"/>
    <xf numFmtId="43" fontId="1" fillId="31" borderId="69" xfId="6" applyFont="1" applyFill="1" applyBorder="1"/>
    <xf numFmtId="43" fontId="1" fillId="31" borderId="70" xfId="6" applyFont="1" applyFill="1" applyBorder="1"/>
    <xf numFmtId="0" fontId="3" fillId="31" borderId="77" xfId="3" applyFill="1" applyBorder="1"/>
    <xf numFmtId="165" fontId="0" fillId="31" borderId="64" xfId="6" applyNumberFormat="1" applyFont="1" applyFill="1" applyBorder="1"/>
    <xf numFmtId="165" fontId="0" fillId="31" borderId="65" xfId="6" applyNumberFormat="1" applyFont="1" applyFill="1" applyBorder="1"/>
    <xf numFmtId="165" fontId="0" fillId="31" borderId="66" xfId="6" applyNumberFormat="1" applyFont="1" applyFill="1" applyBorder="1"/>
    <xf numFmtId="165" fontId="0" fillId="31" borderId="78" xfId="6" applyNumberFormat="1" applyFont="1" applyFill="1" applyBorder="1"/>
    <xf numFmtId="8" fontId="3" fillId="31" borderId="64" xfId="3" applyNumberFormat="1" applyFill="1" applyBorder="1"/>
    <xf numFmtId="0" fontId="1" fillId="29" borderId="0" xfId="3" applyFont="1" applyFill="1" applyAlignment="1">
      <alignment horizontal="center"/>
    </xf>
    <xf numFmtId="0" fontId="2" fillId="29" borderId="29" xfId="3" applyFont="1" applyFill="1" applyBorder="1" applyAlignment="1">
      <alignment horizontal="center"/>
    </xf>
    <xf numFmtId="0" fontId="2" fillId="29" borderId="36" xfId="3" applyFont="1" applyFill="1" applyBorder="1" applyAlignment="1">
      <alignment horizontal="center"/>
    </xf>
    <xf numFmtId="0" fontId="3" fillId="31" borderId="108" xfId="3" applyFill="1" applyBorder="1"/>
    <xf numFmtId="165" fontId="0" fillId="31" borderId="79" xfId="6" applyNumberFormat="1" applyFont="1" applyFill="1" applyBorder="1"/>
    <xf numFmtId="165" fontId="0" fillId="31" borderId="80" xfId="6" applyNumberFormat="1" applyFont="1" applyFill="1" applyBorder="1"/>
    <xf numFmtId="43" fontId="0" fillId="0" borderId="17" xfId="6" applyFont="1" applyFill="1" applyBorder="1"/>
    <xf numFmtId="43" fontId="0" fillId="0" borderId="29" xfId="6" applyFont="1" applyFill="1" applyBorder="1"/>
    <xf numFmtId="43" fontId="1" fillId="0" borderId="17" xfId="6" applyFont="1" applyFill="1" applyBorder="1"/>
    <xf numFmtId="43" fontId="1" fillId="0" borderId="29" xfId="6" applyFont="1" applyFill="1" applyBorder="1"/>
    <xf numFmtId="165" fontId="1" fillId="0" borderId="29" xfId="3" applyNumberFormat="1" applyFont="1" applyBorder="1"/>
    <xf numFmtId="0" fontId="3" fillId="31" borderId="109" xfId="3" applyFill="1" applyBorder="1"/>
    <xf numFmtId="0" fontId="1" fillId="31" borderId="110" xfId="3" applyFont="1" applyFill="1" applyBorder="1"/>
    <xf numFmtId="0" fontId="3" fillId="31" borderId="111" xfId="3" applyFill="1" applyBorder="1"/>
    <xf numFmtId="165" fontId="3" fillId="31" borderId="112" xfId="3" applyNumberFormat="1" applyFill="1" applyBorder="1"/>
    <xf numFmtId="8" fontId="3" fillId="31" borderId="77" xfId="3" applyNumberFormat="1" applyFill="1" applyBorder="1"/>
    <xf numFmtId="8" fontId="3" fillId="31" borderId="66" xfId="3" applyNumberFormat="1" applyFill="1" applyBorder="1"/>
    <xf numFmtId="8" fontId="3" fillId="31" borderId="78" xfId="3" applyNumberFormat="1" applyFill="1" applyBorder="1"/>
    <xf numFmtId="165" fontId="0" fillId="31" borderId="71" xfId="6" applyNumberFormat="1" applyFont="1" applyFill="1" applyBorder="1"/>
    <xf numFmtId="165" fontId="0" fillId="31" borderId="113" xfId="6" applyNumberFormat="1" applyFont="1" applyFill="1" applyBorder="1"/>
    <xf numFmtId="0" fontId="3" fillId="31" borderId="110" xfId="3" applyFill="1" applyBorder="1"/>
    <xf numFmtId="43" fontId="0" fillId="31" borderId="69" xfId="6" applyFont="1" applyFill="1" applyBorder="1"/>
    <xf numFmtId="43" fontId="0" fillId="31" borderId="70" xfId="6" applyFont="1" applyFill="1" applyBorder="1"/>
    <xf numFmtId="165" fontId="3" fillId="0" borderId="29" xfId="3" applyNumberFormat="1" applyBorder="1"/>
    <xf numFmtId="166" fontId="3" fillId="0" borderId="0" xfId="3" applyNumberFormat="1"/>
    <xf numFmtId="0" fontId="1" fillId="31" borderId="115" xfId="3" applyFont="1" applyFill="1" applyBorder="1"/>
    <xf numFmtId="165" fontId="0" fillId="31" borderId="93" xfId="6" applyNumberFormat="1" applyFont="1" applyFill="1" applyBorder="1"/>
    <xf numFmtId="165" fontId="0" fillId="31" borderId="116" xfId="6" applyNumberFormat="1" applyFont="1" applyFill="1" applyBorder="1"/>
    <xf numFmtId="0" fontId="3" fillId="31" borderId="115" xfId="3" applyFill="1" applyBorder="1"/>
    <xf numFmtId="0" fontId="1" fillId="31" borderId="114" xfId="3" applyFont="1" applyFill="1" applyBorder="1"/>
    <xf numFmtId="165" fontId="0" fillId="31" borderId="96" xfId="6" applyNumberFormat="1" applyFont="1" applyFill="1" applyBorder="1"/>
    <xf numFmtId="165" fontId="0" fillId="31" borderId="117" xfId="6" applyNumberFormat="1" applyFont="1" applyFill="1" applyBorder="1"/>
    <xf numFmtId="0" fontId="29" fillId="31" borderId="114" xfId="3" applyFont="1" applyFill="1" applyBorder="1" applyAlignment="1">
      <alignment horizontal="right"/>
    </xf>
    <xf numFmtId="165" fontId="0" fillId="31" borderId="118" xfId="6" applyNumberFormat="1" applyFont="1" applyFill="1" applyBorder="1"/>
    <xf numFmtId="165" fontId="0" fillId="31" borderId="119" xfId="6" applyNumberFormat="1" applyFont="1" applyFill="1" applyBorder="1"/>
    <xf numFmtId="0" fontId="3" fillId="31" borderId="120" xfId="3" applyFill="1" applyBorder="1"/>
    <xf numFmtId="0" fontId="29" fillId="31" borderId="121" xfId="3" applyFont="1" applyFill="1" applyBorder="1" applyAlignment="1">
      <alignment horizontal="right"/>
    </xf>
    <xf numFmtId="0" fontId="3" fillId="0" borderId="26" xfId="3" applyBorder="1" applyAlignment="1">
      <alignment horizontal="left" vertical="center"/>
    </xf>
    <xf numFmtId="0" fontId="3" fillId="0" borderId="0" xfId="3" applyAlignment="1">
      <alignment horizontal="left" vertical="center"/>
    </xf>
    <xf numFmtId="3" fontId="9" fillId="32" borderId="33" xfId="3" applyNumberFormat="1" applyFont="1" applyFill="1" applyBorder="1"/>
    <xf numFmtId="0" fontId="55" fillId="33" borderId="43" xfId="3" applyFont="1" applyFill="1" applyBorder="1" applyAlignment="1">
      <alignment horizontal="center" vertical="center"/>
    </xf>
    <xf numFmtId="0" fontId="0" fillId="0" borderId="29" xfId="3" applyFont="1" applyBorder="1" applyAlignment="1">
      <alignment horizontal="left" vertical="center" wrapText="1"/>
    </xf>
    <xf numFmtId="0" fontId="0" fillId="0" borderId="36" xfId="3" applyFont="1" applyBorder="1" applyAlignment="1">
      <alignment horizontal="left" vertical="center" wrapText="1"/>
    </xf>
    <xf numFmtId="0" fontId="28" fillId="0" borderId="29" xfId="3" applyFont="1" applyBorder="1" applyAlignment="1">
      <alignment horizontal="center" vertical="center"/>
    </xf>
    <xf numFmtId="0" fontId="28" fillId="0" borderId="36" xfId="3" applyFont="1" applyBorder="1" applyAlignment="1">
      <alignment horizontal="center" vertical="center"/>
    </xf>
    <xf numFmtId="0" fontId="1" fillId="0" borderId="29" xfId="3" applyFont="1" applyBorder="1" applyAlignment="1">
      <alignment horizontal="left" vertical="center" wrapText="1"/>
    </xf>
    <xf numFmtId="0" fontId="0" fillId="0" borderId="35" xfId="3" applyFont="1" applyBorder="1" applyAlignment="1">
      <alignment horizontal="left" vertical="center" wrapText="1"/>
    </xf>
    <xf numFmtId="0" fontId="28" fillId="0" borderId="35" xfId="3" applyFont="1" applyBorder="1" applyAlignment="1">
      <alignment horizontal="center" vertical="center"/>
    </xf>
    <xf numFmtId="0" fontId="63" fillId="0" borderId="0" xfId="3" applyFont="1"/>
    <xf numFmtId="43" fontId="3" fillId="0" borderId="0" xfId="3" applyNumberFormat="1"/>
    <xf numFmtId="0" fontId="38" fillId="7" borderId="17" xfId="3" applyFont="1" applyFill="1" applyBorder="1" applyAlignment="1">
      <alignment horizontal="center" vertical="center" wrapText="1"/>
    </xf>
    <xf numFmtId="0" fontId="38" fillId="7" borderId="29" xfId="3" applyFont="1" applyFill="1" applyBorder="1" applyAlignment="1">
      <alignment horizontal="center" vertical="center" wrapText="1"/>
    </xf>
    <xf numFmtId="0" fontId="38" fillId="7" borderId="30" xfId="3" applyFont="1" applyFill="1" applyBorder="1" applyAlignment="1">
      <alignment horizontal="center" vertical="center" wrapText="1"/>
    </xf>
    <xf numFmtId="164" fontId="51" fillId="8" borderId="26" xfId="7" applyFont="1" applyFill="1" applyBorder="1" applyAlignment="1">
      <alignment horizontal="center"/>
    </xf>
    <xf numFmtId="0" fontId="50" fillId="9" borderId="26" xfId="3" quotePrefix="1" applyFont="1" applyFill="1" applyBorder="1" applyAlignment="1">
      <alignment horizontal="center"/>
    </xf>
    <xf numFmtId="164" fontId="51" fillId="10" borderId="26" xfId="7" applyFont="1" applyFill="1" applyBorder="1" applyAlignment="1">
      <alignment horizontal="center"/>
    </xf>
    <xf numFmtId="2" fontId="31" fillId="14" borderId="32" xfId="7" applyNumberFormat="1" applyFont="1" applyFill="1" applyBorder="1" applyAlignment="1">
      <alignment horizontal="center"/>
    </xf>
    <xf numFmtId="2" fontId="50" fillId="9" borderId="17" xfId="3" applyNumberFormat="1" applyFont="1" applyFill="1" applyBorder="1" applyAlignment="1">
      <alignment horizontal="center"/>
    </xf>
    <xf numFmtId="2" fontId="51" fillId="8" borderId="26" xfId="7" applyNumberFormat="1" applyFont="1" applyFill="1" applyBorder="1" applyAlignment="1">
      <alignment horizontal="center"/>
    </xf>
    <xf numFmtId="2" fontId="50" fillId="8" borderId="32" xfId="7" applyNumberFormat="1" applyFont="1" applyFill="1" applyBorder="1" applyAlignment="1">
      <alignment horizontal="center"/>
    </xf>
    <xf numFmtId="2" fontId="50" fillId="18" borderId="17" xfId="7" applyNumberFormat="1" applyFont="1" applyFill="1" applyBorder="1" applyAlignment="1">
      <alignment horizontal="center"/>
    </xf>
    <xf numFmtId="2" fontId="51" fillId="11" borderId="26" xfId="7" applyNumberFormat="1" applyFont="1" applyFill="1" applyBorder="1" applyAlignment="1">
      <alignment horizontal="center"/>
    </xf>
    <xf numFmtId="2" fontId="50" fillId="18" borderId="26" xfId="7" applyNumberFormat="1" applyFont="1" applyFill="1" applyBorder="1" applyAlignment="1">
      <alignment horizontal="center"/>
    </xf>
    <xf numFmtId="2" fontId="50" fillId="18" borderId="32" xfId="7" applyNumberFormat="1" applyFont="1" applyFill="1" applyBorder="1" applyAlignment="1">
      <alignment horizontal="center"/>
    </xf>
    <xf numFmtId="0" fontId="38" fillId="20" borderId="13" xfId="3" quotePrefix="1" applyFont="1" applyFill="1" applyBorder="1" applyAlignment="1">
      <alignment horizontal="center"/>
    </xf>
    <xf numFmtId="0" fontId="53" fillId="15" borderId="13" xfId="3" applyFont="1" applyFill="1" applyBorder="1" applyAlignment="1">
      <alignment horizontal="center"/>
    </xf>
    <xf numFmtId="0" fontId="52" fillId="7" borderId="17" xfId="3" applyFont="1" applyFill="1" applyBorder="1" applyAlignment="1">
      <alignment horizontal="center" vertical="center" wrapText="1"/>
    </xf>
    <xf numFmtId="0" fontId="31" fillId="19" borderId="26" xfId="3" quotePrefix="1" applyFont="1" applyFill="1" applyBorder="1" applyAlignment="1">
      <alignment horizontal="center"/>
    </xf>
    <xf numFmtId="2" fontId="31" fillId="19" borderId="32" xfId="3" applyNumberFormat="1" applyFont="1" applyFill="1" applyBorder="1" applyAlignment="1">
      <alignment horizontal="center"/>
    </xf>
    <xf numFmtId="0" fontId="3" fillId="4" borderId="0" xfId="3" applyFill="1" applyAlignment="1">
      <alignment horizontal="left"/>
    </xf>
    <xf numFmtId="0" fontId="25" fillId="24" borderId="34" xfId="3" applyFont="1" applyFill="1" applyBorder="1" applyAlignment="1">
      <alignment horizontal="left" vertical="center" wrapText="1"/>
    </xf>
    <xf numFmtId="0" fontId="31" fillId="24" borderId="17" xfId="3" applyFont="1" applyFill="1" applyBorder="1" applyAlignment="1">
      <alignment horizontal="left" vertical="center" wrapText="1"/>
    </xf>
    <xf numFmtId="0" fontId="31" fillId="24" borderId="34" xfId="3" applyFont="1" applyFill="1" applyBorder="1" applyAlignment="1">
      <alignment horizontal="left" vertical="center" wrapText="1"/>
    </xf>
    <xf numFmtId="0" fontId="3" fillId="0" borderId="134" xfId="3" applyBorder="1"/>
    <xf numFmtId="0" fontId="3" fillId="4" borderId="134" xfId="3" applyFill="1" applyBorder="1"/>
    <xf numFmtId="0" fontId="3" fillId="4" borderId="134" xfId="3" applyFill="1" applyBorder="1" applyAlignment="1">
      <alignment horizontal="center" vertical="center"/>
    </xf>
    <xf numFmtId="0" fontId="0" fillId="4" borderId="134" xfId="0" applyFill="1" applyBorder="1"/>
    <xf numFmtId="0" fontId="3" fillId="0" borderId="134" xfId="3" applyBorder="1" applyAlignment="1">
      <alignment vertical="center"/>
    </xf>
    <xf numFmtId="0" fontId="3" fillId="4" borderId="134" xfId="3" applyFill="1" applyBorder="1" applyAlignment="1">
      <alignment vertical="center"/>
    </xf>
    <xf numFmtId="0" fontId="3" fillId="4" borderId="134" xfId="3" applyFill="1" applyBorder="1" applyAlignment="1">
      <alignment horizontal="left"/>
    </xf>
    <xf numFmtId="0" fontId="25" fillId="24" borderId="32" xfId="3" applyFont="1" applyFill="1" applyBorder="1" applyAlignment="1">
      <alignment horizontal="left" vertical="center" wrapText="1"/>
    </xf>
    <xf numFmtId="0" fontId="25" fillId="24" borderId="43" xfId="3" applyFont="1" applyFill="1" applyBorder="1" applyAlignment="1">
      <alignment horizontal="left" vertical="center" wrapText="1"/>
    </xf>
    <xf numFmtId="0" fontId="37" fillId="4" borderId="39" xfId="3" applyFont="1" applyFill="1" applyBorder="1" applyAlignment="1" applyProtection="1">
      <alignment horizontal="center" vertical="center"/>
      <protection locked="0"/>
    </xf>
    <xf numFmtId="0" fontId="37" fillId="0" borderId="38" xfId="3" applyFont="1" applyBorder="1" applyAlignment="1" applyProtection="1">
      <alignment horizontal="center" vertical="center" wrapText="1"/>
      <protection locked="0"/>
    </xf>
    <xf numFmtId="0" fontId="37" fillId="0" borderId="40" xfId="3" applyFont="1" applyBorder="1" applyAlignment="1" applyProtection="1">
      <alignment horizontal="center" vertical="center" wrapText="1"/>
      <protection locked="0"/>
    </xf>
    <xf numFmtId="0" fontId="37" fillId="0" borderId="39" xfId="3" applyFont="1" applyBorder="1" applyAlignment="1" applyProtection="1">
      <alignment horizontal="center" vertical="center" wrapText="1"/>
      <protection locked="0"/>
    </xf>
    <xf numFmtId="0" fontId="31" fillId="19" borderId="139" xfId="3" quotePrefix="1" applyFont="1" applyFill="1" applyBorder="1" applyAlignment="1">
      <alignment horizontal="center"/>
    </xf>
    <xf numFmtId="0" fontId="25" fillId="21" borderId="7" xfId="3" applyFont="1" applyFill="1" applyBorder="1"/>
    <xf numFmtId="2" fontId="31" fillId="19" borderId="57" xfId="3" applyNumberFormat="1" applyFont="1" applyFill="1" applyBorder="1" applyAlignment="1">
      <alignment horizontal="center"/>
    </xf>
    <xf numFmtId="0" fontId="35" fillId="8" borderId="26" xfId="3" applyFont="1" applyFill="1" applyBorder="1" applyAlignment="1">
      <alignment horizontal="left" vertical="center"/>
    </xf>
    <xf numFmtId="0" fontId="25" fillId="4" borderId="26" xfId="3" applyFont="1" applyFill="1" applyBorder="1" applyAlignment="1">
      <alignment vertical="top"/>
    </xf>
    <xf numFmtId="0" fontId="25" fillId="4" borderId="0" xfId="3" applyFont="1" applyFill="1" applyAlignment="1">
      <alignment vertical="top"/>
    </xf>
    <xf numFmtId="0" fontId="58" fillId="0" borderId="145" xfId="3" applyFont="1" applyBorder="1" applyAlignment="1">
      <alignment vertical="center"/>
    </xf>
    <xf numFmtId="0" fontId="58" fillId="0" borderId="134" xfId="3" applyFont="1" applyBorder="1" applyAlignment="1">
      <alignment vertical="center"/>
    </xf>
    <xf numFmtId="0" fontId="25" fillId="26" borderId="38" xfId="3" applyFont="1" applyFill="1" applyBorder="1" applyAlignment="1">
      <alignment horizontal="left" vertical="center" wrapText="1"/>
    </xf>
    <xf numFmtId="0" fontId="25" fillId="26" borderId="50" xfId="3" applyFont="1" applyFill="1" applyBorder="1" applyAlignment="1">
      <alignment horizontal="left" vertical="center" wrapText="1"/>
    </xf>
    <xf numFmtId="0" fontId="25" fillId="26" borderId="31" xfId="3" applyFont="1" applyFill="1" applyBorder="1" applyAlignment="1">
      <alignment horizontal="left" vertical="center" wrapText="1"/>
    </xf>
    <xf numFmtId="4" fontId="39" fillId="34" borderId="7" xfId="3" quotePrefix="1" applyNumberFormat="1" applyFont="1" applyFill="1" applyBorder="1" applyAlignment="1">
      <alignment horizontal="center" vertical="center"/>
    </xf>
    <xf numFmtId="4" fontId="39" fillId="34" borderId="7" xfId="3" quotePrefix="1" applyNumberFormat="1" applyFont="1" applyFill="1" applyBorder="1" applyAlignment="1">
      <alignment horizontal="center"/>
    </xf>
    <xf numFmtId="4" fontId="38" fillId="34" borderId="37" xfId="3" applyNumberFormat="1" applyFont="1" applyFill="1" applyBorder="1" applyAlignment="1">
      <alignment horizontal="center"/>
    </xf>
    <xf numFmtId="4" fontId="38" fillId="34" borderId="52" xfId="3" applyNumberFormat="1" applyFont="1" applyFill="1" applyBorder="1" applyAlignment="1">
      <alignment horizontal="center"/>
    </xf>
    <xf numFmtId="4" fontId="39" fillId="34" borderId="7" xfId="3" applyNumberFormat="1" applyFont="1" applyFill="1" applyBorder="1" applyAlignment="1">
      <alignment horizontal="center"/>
    </xf>
    <xf numFmtId="0" fontId="37" fillId="0" borderId="4" xfId="0" applyFont="1" applyBorder="1" applyAlignment="1" applyProtection="1">
      <alignment horizontal="center" vertical="center" wrapText="1"/>
      <protection locked="0"/>
    </xf>
    <xf numFmtId="0" fontId="31" fillId="26" borderId="4" xfId="1" applyFont="1" applyFill="1" applyBorder="1" applyAlignment="1">
      <alignment horizontal="center" vertical="center" wrapText="1"/>
    </xf>
    <xf numFmtId="0" fontId="31" fillId="26" borderId="4" xfId="2" applyFont="1" applyFill="1" applyBorder="1" applyAlignment="1">
      <alignment horizontal="center" vertical="center" wrapText="1"/>
    </xf>
    <xf numFmtId="3" fontId="13" fillId="32" borderId="146" xfId="3" applyNumberFormat="1" applyFont="1" applyFill="1" applyBorder="1"/>
    <xf numFmtId="0" fontId="64" fillId="32" borderId="144" xfId="3" applyFont="1" applyFill="1" applyBorder="1" applyAlignment="1">
      <alignment horizontal="center" vertical="center"/>
    </xf>
    <xf numFmtId="3" fontId="13" fillId="32" borderId="149" xfId="3" applyNumberFormat="1" applyFont="1" applyFill="1" applyBorder="1"/>
    <xf numFmtId="3" fontId="13" fillId="32" borderId="36" xfId="3" applyNumberFormat="1" applyFont="1" applyFill="1" applyBorder="1"/>
    <xf numFmtId="3" fontId="13" fillId="32" borderId="57" xfId="3" applyNumberFormat="1" applyFont="1" applyFill="1" applyBorder="1"/>
    <xf numFmtId="0" fontId="64" fillId="32" borderId="147" xfId="3" applyFont="1" applyFill="1" applyBorder="1" applyAlignment="1">
      <alignment horizontal="center" vertical="center"/>
    </xf>
    <xf numFmtId="0" fontId="28" fillId="0" borderId="27" xfId="3" applyFont="1" applyBorder="1" applyAlignment="1">
      <alignment horizontal="center" vertical="center"/>
    </xf>
    <xf numFmtId="0" fontId="28" fillId="0" borderId="33" xfId="3" applyFont="1" applyBorder="1" applyAlignment="1">
      <alignment horizontal="center" vertical="center"/>
    </xf>
    <xf numFmtId="0" fontId="23" fillId="27" borderId="32" xfId="3" applyFont="1" applyFill="1" applyBorder="1" applyAlignment="1">
      <alignment horizontal="center" vertical="center"/>
    </xf>
    <xf numFmtId="0" fontId="23" fillId="27" borderId="138" xfId="3" applyFont="1" applyFill="1" applyBorder="1" applyAlignment="1">
      <alignment horizontal="center" vertical="center"/>
    </xf>
    <xf numFmtId="0" fontId="23" fillId="27" borderId="33" xfId="3" applyFont="1" applyFill="1" applyBorder="1" applyAlignment="1">
      <alignment horizontal="center" vertical="center"/>
    </xf>
    <xf numFmtId="0" fontId="23" fillId="27" borderId="59" xfId="3" applyFont="1" applyFill="1" applyBorder="1" applyAlignment="1">
      <alignment horizontal="center" vertical="center"/>
    </xf>
    <xf numFmtId="0" fontId="23" fillId="27" borderId="60" xfId="3" applyFont="1" applyFill="1" applyBorder="1" applyAlignment="1">
      <alignment horizontal="center" vertical="center"/>
    </xf>
    <xf numFmtId="10" fontId="14" fillId="31" borderId="70" xfId="3" applyNumberFormat="1" applyFont="1" applyFill="1" applyBorder="1" applyAlignment="1">
      <alignment horizontal="center"/>
    </xf>
    <xf numFmtId="10" fontId="14" fillId="31" borderId="65" xfId="3" applyNumberFormat="1" applyFont="1" applyFill="1" applyBorder="1" applyAlignment="1">
      <alignment horizontal="center"/>
    </xf>
    <xf numFmtId="10" fontId="14" fillId="31" borderId="33" xfId="3" applyNumberFormat="1" applyFont="1" applyFill="1" applyBorder="1" applyAlignment="1">
      <alignment horizontal="center"/>
    </xf>
    <xf numFmtId="0" fontId="14" fillId="0" borderId="35" xfId="3" applyFont="1" applyBorder="1" applyAlignment="1">
      <alignment horizontal="center"/>
    </xf>
    <xf numFmtId="10" fontId="14" fillId="31" borderId="78" xfId="3" applyNumberFormat="1" applyFont="1" applyFill="1" applyBorder="1" applyAlignment="1">
      <alignment horizontal="center"/>
    </xf>
    <xf numFmtId="0" fontId="3" fillId="0" borderId="35" xfId="3" applyBorder="1" applyAlignment="1">
      <alignment horizontal="center"/>
    </xf>
    <xf numFmtId="0" fontId="3" fillId="31" borderId="70" xfId="3" applyFill="1" applyBorder="1" applyAlignment="1">
      <alignment horizontal="center"/>
    </xf>
    <xf numFmtId="0" fontId="3" fillId="31" borderId="65" xfId="3" applyFill="1" applyBorder="1" applyAlignment="1">
      <alignment horizontal="center"/>
    </xf>
    <xf numFmtId="0" fontId="3" fillId="31" borderId="78" xfId="3" applyFill="1" applyBorder="1" applyAlignment="1">
      <alignment horizontal="center"/>
    </xf>
    <xf numFmtId="0" fontId="3" fillId="0" borderId="26" xfId="3" applyBorder="1" applyAlignment="1">
      <alignment vertical="center"/>
    </xf>
    <xf numFmtId="0" fontId="2" fillId="0" borderId="0" xfId="0" applyFont="1" applyAlignment="1">
      <alignment horizontal="center"/>
    </xf>
    <xf numFmtId="0" fontId="28" fillId="31" borderId="68" xfId="3" applyFont="1" applyFill="1" applyBorder="1"/>
    <xf numFmtId="165" fontId="0" fillId="31" borderId="63" xfId="6" applyNumberFormat="1" applyFont="1" applyFill="1" applyBorder="1"/>
    <xf numFmtId="165" fontId="0" fillId="31" borderId="92" xfId="6" applyNumberFormat="1" applyFont="1" applyFill="1" applyBorder="1"/>
    <xf numFmtId="165" fontId="0" fillId="31" borderId="95" xfId="6" applyNumberFormat="1" applyFont="1" applyFill="1" applyBorder="1"/>
    <xf numFmtId="165" fontId="0" fillId="31" borderId="77" xfId="6" applyNumberFormat="1" applyFont="1" applyFill="1" applyBorder="1"/>
    <xf numFmtId="8" fontId="3" fillId="31" borderId="101" xfId="3" quotePrefix="1" applyNumberFormat="1" applyFill="1" applyBorder="1"/>
    <xf numFmtId="0" fontId="0" fillId="31" borderId="62" xfId="3" applyFont="1" applyFill="1" applyBorder="1"/>
    <xf numFmtId="0" fontId="29" fillId="31" borderId="133" xfId="3" applyFont="1" applyFill="1" applyBorder="1" applyAlignment="1">
      <alignment horizontal="right"/>
    </xf>
    <xf numFmtId="8" fontId="3" fillId="31" borderId="133" xfId="3" quotePrefix="1" applyNumberFormat="1" applyFill="1" applyBorder="1"/>
    <xf numFmtId="8" fontId="3" fillId="31" borderId="64" xfId="3" quotePrefix="1" applyNumberFormat="1" applyFill="1" applyBorder="1"/>
    <xf numFmtId="0" fontId="28" fillId="27" borderId="151" xfId="3" applyFont="1" applyFill="1" applyBorder="1"/>
    <xf numFmtId="0" fontId="0" fillId="0" borderId="32" xfId="3" applyFont="1" applyBorder="1" applyAlignment="1">
      <alignment horizontal="left" vertical="center" wrapText="1"/>
    </xf>
    <xf numFmtId="0" fontId="28" fillId="31" borderId="31" xfId="3" applyFont="1" applyFill="1" applyBorder="1" applyAlignment="1">
      <alignment horizontal="center" vertical="center"/>
    </xf>
    <xf numFmtId="0" fontId="3" fillId="31" borderId="0" xfId="3" applyFill="1"/>
    <xf numFmtId="0" fontId="3" fillId="31" borderId="63" xfId="3" applyFill="1" applyBorder="1"/>
    <xf numFmtId="43" fontId="0" fillId="31" borderId="68" xfId="6" applyFont="1" applyFill="1" applyBorder="1"/>
    <xf numFmtId="0" fontId="29" fillId="31" borderId="63" xfId="3" applyFont="1" applyFill="1" applyBorder="1" applyAlignment="1">
      <alignment horizontal="right"/>
    </xf>
    <xf numFmtId="8" fontId="3" fillId="31" borderId="63" xfId="3" quotePrefix="1" applyNumberFormat="1" applyFill="1" applyBorder="1"/>
    <xf numFmtId="2" fontId="2" fillId="31" borderId="130" xfId="3" quotePrefix="1" applyNumberFormat="1" applyFont="1" applyFill="1" applyBorder="1" applyAlignment="1">
      <alignment horizontal="right"/>
    </xf>
    <xf numFmtId="2" fontId="2" fillId="31" borderId="131" xfId="3" quotePrefix="1" applyNumberFormat="1" applyFont="1" applyFill="1" applyBorder="1" applyAlignment="1">
      <alignment horizontal="right"/>
    </xf>
    <xf numFmtId="2" fontId="2" fillId="31" borderId="132" xfId="3" quotePrefix="1" applyNumberFormat="1" applyFont="1" applyFill="1" applyBorder="1" applyAlignment="1">
      <alignment horizontal="right"/>
    </xf>
    <xf numFmtId="0" fontId="55" fillId="0" borderId="17" xfId="3" applyFont="1" applyBorder="1"/>
    <xf numFmtId="0" fontId="0" fillId="0" borderId="26" xfId="3" applyFont="1" applyBorder="1"/>
    <xf numFmtId="0" fontId="2" fillId="0" borderId="26" xfId="3" applyFont="1" applyBorder="1" applyAlignment="1">
      <alignment horizontal="left" vertical="center" wrapText="1"/>
    </xf>
    <xf numFmtId="165" fontId="1" fillId="31" borderId="125" xfId="6" applyNumberFormat="1" applyFont="1" applyFill="1" applyBorder="1"/>
    <xf numFmtId="165" fontId="1" fillId="31" borderId="0" xfId="6" applyNumberFormat="1" applyFont="1" applyFill="1" applyBorder="1"/>
    <xf numFmtId="165" fontId="1" fillId="31" borderId="126" xfId="6" applyNumberFormat="1" applyFont="1" applyFill="1" applyBorder="1"/>
    <xf numFmtId="165" fontId="0" fillId="31" borderId="125" xfId="6" applyNumberFormat="1" applyFont="1" applyFill="1" applyBorder="1"/>
    <xf numFmtId="165" fontId="0" fillId="31" borderId="0" xfId="6" applyNumberFormat="1" applyFont="1" applyFill="1" applyBorder="1"/>
    <xf numFmtId="165" fontId="0" fillId="31" borderId="126" xfId="6" applyNumberFormat="1" applyFont="1" applyFill="1" applyBorder="1"/>
    <xf numFmtId="0" fontId="3" fillId="31" borderId="126" xfId="3" applyFill="1" applyBorder="1"/>
    <xf numFmtId="2" fontId="28" fillId="31" borderId="125" xfId="3" quotePrefix="1" applyNumberFormat="1" applyFont="1" applyFill="1" applyBorder="1" applyAlignment="1">
      <alignment horizontal="right"/>
    </xf>
    <xf numFmtId="0" fontId="1" fillId="31" borderId="127" xfId="3" applyFont="1" applyFill="1" applyBorder="1"/>
    <xf numFmtId="0" fontId="1" fillId="31" borderId="128" xfId="3" applyFont="1" applyFill="1" applyBorder="1"/>
    <xf numFmtId="0" fontId="3" fillId="31" borderId="128" xfId="3" applyFill="1" applyBorder="1"/>
    <xf numFmtId="0" fontId="3" fillId="31" borderId="129" xfId="3" applyFill="1" applyBorder="1"/>
    <xf numFmtId="0" fontId="2" fillId="0" borderId="32" xfId="3" applyFont="1" applyBorder="1" applyAlignment="1">
      <alignment vertical="center"/>
    </xf>
    <xf numFmtId="0" fontId="28" fillId="27" borderId="73" xfId="3" applyFont="1" applyFill="1" applyBorder="1"/>
    <xf numFmtId="4" fontId="39" fillId="22" borderId="20" xfId="3" quotePrefix="1" applyNumberFormat="1" applyFont="1" applyFill="1" applyBorder="1" applyAlignment="1">
      <alignment horizontal="center" vertical="center"/>
    </xf>
    <xf numFmtId="0" fontId="37" fillId="0" borderId="60" xfId="0" applyFont="1" applyBorder="1" applyAlignment="1">
      <alignment horizontal="center" vertical="top"/>
    </xf>
    <xf numFmtId="0" fontId="37" fillId="0" borderId="20" xfId="0" applyFont="1" applyBorder="1" applyAlignment="1">
      <alignment horizontal="center" vertical="top"/>
    </xf>
    <xf numFmtId="0" fontId="37" fillId="0" borderId="19" xfId="0" applyFont="1" applyBorder="1" applyAlignment="1">
      <alignment horizontal="center" vertical="top"/>
    </xf>
    <xf numFmtId="0" fontId="37" fillId="0" borderId="61" xfId="0" applyFont="1" applyBorder="1" applyAlignment="1">
      <alignment horizontal="center" vertical="top"/>
    </xf>
    <xf numFmtId="0" fontId="37" fillId="0" borderId="8" xfId="0" applyFont="1" applyBorder="1" applyAlignment="1">
      <alignment horizontal="center" vertical="center"/>
    </xf>
    <xf numFmtId="0" fontId="37" fillId="0" borderId="22" xfId="0" applyFont="1" applyBorder="1" applyAlignment="1">
      <alignment horizontal="center" vertical="center"/>
    </xf>
    <xf numFmtId="0" fontId="37" fillId="0" borderId="4" xfId="0" applyFont="1" applyBorder="1" applyAlignment="1">
      <alignment horizontal="center" vertical="center"/>
    </xf>
    <xf numFmtId="0" fontId="37" fillId="0" borderId="58" xfId="0" applyFont="1" applyBorder="1" applyAlignment="1">
      <alignment horizontal="center" vertical="center"/>
    </xf>
    <xf numFmtId="0" fontId="37" fillId="0" borderId="56" xfId="0" applyFont="1" applyBorder="1" applyAlignment="1">
      <alignment horizontal="center" vertical="center"/>
    </xf>
    <xf numFmtId="0" fontId="37" fillId="0" borderId="61" xfId="0" applyFont="1" applyBorder="1" applyAlignment="1">
      <alignment horizontal="center" vertical="center"/>
    </xf>
    <xf numFmtId="0" fontId="68" fillId="0" borderId="0" xfId="3" applyFont="1" applyAlignment="1">
      <alignment horizontal="center" vertical="center"/>
    </xf>
    <xf numFmtId="0" fontId="39" fillId="26" borderId="38" xfId="3" applyFont="1" applyFill="1" applyBorder="1" applyAlignment="1" applyProtection="1">
      <alignment horizontal="center" vertical="center" wrapText="1"/>
      <protection locked="0"/>
    </xf>
    <xf numFmtId="14" fontId="39" fillId="26" borderId="39" xfId="3" applyNumberFormat="1" applyFont="1" applyFill="1" applyBorder="1" applyAlignment="1" applyProtection="1">
      <alignment horizontal="center" wrapText="1"/>
      <protection locked="0"/>
    </xf>
    <xf numFmtId="15" fontId="39" fillId="26" borderId="39" xfId="3" applyNumberFormat="1" applyFont="1" applyFill="1" applyBorder="1" applyAlignment="1" applyProtection="1">
      <alignment horizontal="center" wrapText="1"/>
      <protection locked="0"/>
    </xf>
    <xf numFmtId="0" fontId="38" fillId="25" borderId="32" xfId="3" applyFont="1" applyFill="1" applyBorder="1" applyAlignment="1">
      <alignment horizontal="center" vertical="center"/>
    </xf>
    <xf numFmtId="0" fontId="38" fillId="25" borderId="36" xfId="3" applyFont="1" applyFill="1" applyBorder="1" applyAlignment="1">
      <alignment horizontal="center" vertical="center"/>
    </xf>
    <xf numFmtId="0" fontId="38" fillId="7" borderId="36" xfId="3" applyFont="1" applyFill="1" applyBorder="1" applyAlignment="1">
      <alignment horizontal="center" vertical="center" wrapText="1"/>
    </xf>
    <xf numFmtId="0" fontId="38" fillId="7" borderId="32" xfId="3" applyFont="1" applyFill="1" applyBorder="1" applyAlignment="1">
      <alignment horizontal="center" vertical="center" wrapText="1"/>
    </xf>
    <xf numFmtId="0" fontId="38" fillId="7" borderId="33" xfId="3" applyFont="1" applyFill="1" applyBorder="1" applyAlignment="1">
      <alignment horizontal="center" vertical="center" wrapText="1"/>
    </xf>
    <xf numFmtId="0" fontId="38" fillId="25" borderId="33" xfId="3" applyFont="1" applyFill="1" applyBorder="1" applyAlignment="1">
      <alignment horizontal="center" wrapText="1"/>
    </xf>
    <xf numFmtId="0" fontId="20" fillId="25" borderId="7" xfId="3" applyFont="1" applyFill="1" applyBorder="1" applyAlignment="1">
      <alignment horizontal="center" wrapText="1"/>
    </xf>
    <xf numFmtId="0" fontId="20" fillId="25" borderId="20" xfId="3" applyFont="1" applyFill="1" applyBorder="1" applyAlignment="1">
      <alignment horizontal="center" wrapText="1"/>
    </xf>
    <xf numFmtId="0" fontId="39" fillId="26" borderId="26" xfId="3" applyFont="1" applyFill="1" applyBorder="1" applyAlignment="1">
      <alignment wrapText="1"/>
    </xf>
    <xf numFmtId="0" fontId="39" fillId="26" borderId="26" xfId="3" applyFont="1" applyFill="1" applyBorder="1" applyAlignment="1">
      <alignment horizontal="left" vertical="top" wrapText="1"/>
    </xf>
    <xf numFmtId="0" fontId="38" fillId="0" borderId="74" xfId="0" applyFont="1" applyBorder="1" applyAlignment="1">
      <alignment horizontal="center" vertical="center"/>
    </xf>
    <xf numFmtId="0" fontId="38" fillId="0" borderId="75" xfId="0" applyFont="1" applyBorder="1" applyAlignment="1">
      <alignment horizontal="center" vertical="center"/>
    </xf>
    <xf numFmtId="0" fontId="54" fillId="0" borderId="75" xfId="0" applyFont="1" applyBorder="1" applyAlignment="1">
      <alignment horizontal="center" vertical="center"/>
    </xf>
    <xf numFmtId="10" fontId="71" fillId="31" borderId="81" xfId="3" applyNumberFormat="1" applyFont="1" applyFill="1" applyBorder="1" applyAlignment="1">
      <alignment horizontal="right" vertical="center"/>
    </xf>
    <xf numFmtId="10" fontId="71" fillId="31" borderId="69" xfId="3" applyNumberFormat="1" applyFont="1" applyFill="1" applyBorder="1" applyAlignment="1">
      <alignment horizontal="right" vertical="center"/>
    </xf>
    <xf numFmtId="10" fontId="71" fillId="31" borderId="84" xfId="3" applyNumberFormat="1" applyFont="1" applyFill="1" applyBorder="1" applyAlignment="1">
      <alignment horizontal="right" vertical="center"/>
    </xf>
    <xf numFmtId="0" fontId="39" fillId="31" borderId="103" xfId="3" applyFont="1" applyFill="1" applyBorder="1" applyAlignment="1">
      <alignment horizontal="left" vertical="center"/>
    </xf>
    <xf numFmtId="0" fontId="72" fillId="32" borderId="148" xfId="3" applyFont="1" applyFill="1" applyBorder="1" applyAlignment="1">
      <alignment horizontal="center" vertical="center" wrapText="1"/>
    </xf>
    <xf numFmtId="0" fontId="72" fillId="32" borderId="150" xfId="3" applyFont="1" applyFill="1" applyBorder="1" applyAlignment="1">
      <alignment horizontal="center" vertical="center"/>
    </xf>
    <xf numFmtId="0" fontId="72" fillId="32" borderId="143" xfId="3" applyFont="1" applyFill="1" applyBorder="1" applyAlignment="1">
      <alignment horizontal="center" vertical="center"/>
    </xf>
    <xf numFmtId="0" fontId="55" fillId="0" borderId="0" xfId="3" applyFont="1"/>
    <xf numFmtId="0" fontId="2" fillId="0" borderId="34" xfId="3" applyFont="1" applyBorder="1" applyAlignment="1">
      <alignment horizontal="center"/>
    </xf>
    <xf numFmtId="0" fontId="2" fillId="0" borderId="35" xfId="0" applyFont="1" applyBorder="1" applyAlignment="1">
      <alignment horizontal="center"/>
    </xf>
    <xf numFmtId="0" fontId="28" fillId="0" borderId="35" xfId="0" applyFont="1" applyBorder="1" applyAlignment="1">
      <alignment horizontal="center"/>
    </xf>
    <xf numFmtId="0" fontId="2" fillId="0" borderId="41" xfId="0" applyFont="1" applyBorder="1" applyAlignment="1">
      <alignment horizontal="center"/>
    </xf>
    <xf numFmtId="10" fontId="1" fillId="31" borderId="68" xfId="3" applyNumberFormat="1" applyFont="1" applyFill="1" applyBorder="1"/>
    <xf numFmtId="10" fontId="1" fillId="31" borderId="69" xfId="3" applyNumberFormat="1" applyFont="1" applyFill="1" applyBorder="1"/>
    <xf numFmtId="10" fontId="1" fillId="31" borderId="70" xfId="3" applyNumberFormat="1" applyFont="1" applyFill="1" applyBorder="1"/>
    <xf numFmtId="0" fontId="55" fillId="31" borderId="43" xfId="3" applyFont="1" applyFill="1" applyBorder="1" applyAlignment="1">
      <alignment horizontal="center" vertical="center"/>
    </xf>
    <xf numFmtId="0" fontId="1" fillId="31" borderId="34" xfId="3" applyFont="1" applyFill="1" applyBorder="1" applyAlignment="1">
      <alignment horizontal="left" vertical="center" wrapText="1"/>
    </xf>
    <xf numFmtId="0" fontId="2" fillId="0" borderId="0" xfId="0" applyFont="1" applyAlignment="1">
      <alignment horizontal="center" vertical="center"/>
    </xf>
    <xf numFmtId="0" fontId="28" fillId="0" borderId="0" xfId="0" applyFont="1" applyAlignment="1">
      <alignment horizontal="center" vertical="center"/>
    </xf>
    <xf numFmtId="0" fontId="3" fillId="8" borderId="25" xfId="3" applyFill="1" applyBorder="1" applyAlignment="1">
      <alignment horizontal="center" vertical="center"/>
    </xf>
    <xf numFmtId="0" fontId="3" fillId="8" borderId="56" xfId="3" applyFill="1" applyBorder="1" applyAlignment="1">
      <alignment horizontal="center" vertical="center"/>
    </xf>
    <xf numFmtId="0" fontId="3" fillId="8" borderId="61" xfId="3" applyFill="1" applyBorder="1" applyAlignment="1">
      <alignment horizontal="center" vertical="center"/>
    </xf>
    <xf numFmtId="165" fontId="1" fillId="31" borderId="152" xfId="6" applyNumberFormat="1" applyFont="1" applyFill="1" applyBorder="1"/>
    <xf numFmtId="165" fontId="1" fillId="31" borderId="140" xfId="6" applyNumberFormat="1" applyFont="1" applyFill="1" applyBorder="1"/>
    <xf numFmtId="165" fontId="1" fillId="31" borderId="153" xfId="6" applyNumberFormat="1" applyFont="1" applyFill="1" applyBorder="1"/>
    <xf numFmtId="0" fontId="75" fillId="0" borderId="34" xfId="3" applyFont="1" applyBorder="1" applyAlignment="1">
      <alignment horizontal="center"/>
    </xf>
    <xf numFmtId="0" fontId="75" fillId="0" borderId="35" xfId="3" applyFont="1" applyBorder="1" applyAlignment="1">
      <alignment horizontal="center"/>
    </xf>
    <xf numFmtId="0" fontId="75" fillId="0" borderId="35" xfId="0" applyFont="1" applyBorder="1" applyAlignment="1">
      <alignment horizontal="center"/>
    </xf>
    <xf numFmtId="0" fontId="75" fillId="0" borderId="41" xfId="0" applyFont="1" applyBorder="1" applyAlignment="1">
      <alignment horizontal="center"/>
    </xf>
    <xf numFmtId="10" fontId="11" fillId="31" borderId="84" xfId="3" applyNumberFormat="1" applyFont="1" applyFill="1" applyBorder="1"/>
    <xf numFmtId="10" fontId="11" fillId="31" borderId="69" xfId="3" applyNumberFormat="1" applyFont="1" applyFill="1" applyBorder="1"/>
    <xf numFmtId="10" fontId="11" fillId="31" borderId="70" xfId="3" applyNumberFormat="1" applyFont="1" applyFill="1" applyBorder="1"/>
    <xf numFmtId="0" fontId="73" fillId="31" borderId="43" xfId="3" applyFont="1" applyFill="1" applyBorder="1" applyAlignment="1">
      <alignment horizontal="center" vertical="center"/>
    </xf>
    <xf numFmtId="0" fontId="11" fillId="31" borderId="34" xfId="3" applyFont="1" applyFill="1" applyBorder="1" applyAlignment="1">
      <alignment horizontal="left" vertical="center" wrapText="1"/>
    </xf>
    <xf numFmtId="0" fontId="5" fillId="8" borderId="25" xfId="3" applyFont="1" applyFill="1" applyBorder="1" applyAlignment="1">
      <alignment horizontal="center" vertical="center"/>
    </xf>
    <xf numFmtId="0" fontId="5" fillId="8" borderId="56" xfId="3" applyFont="1" applyFill="1" applyBorder="1" applyAlignment="1">
      <alignment horizontal="center" vertical="center"/>
    </xf>
    <xf numFmtId="0" fontId="5" fillId="8" borderId="61" xfId="3" applyFont="1" applyFill="1" applyBorder="1" applyAlignment="1">
      <alignment horizontal="center" vertical="center"/>
    </xf>
    <xf numFmtId="0" fontId="67" fillId="0" borderId="0" xfId="0" applyFont="1" applyAlignment="1">
      <alignment horizontal="center" vertical="center"/>
    </xf>
    <xf numFmtId="0" fontId="75" fillId="0" borderId="0" xfId="0" applyFont="1" applyAlignment="1">
      <alignment horizontal="center" vertical="center"/>
    </xf>
    <xf numFmtId="0" fontId="76" fillId="31" borderId="133" xfId="3" applyFont="1" applyFill="1" applyBorder="1" applyAlignment="1">
      <alignment horizontal="right"/>
    </xf>
    <xf numFmtId="0" fontId="76" fillId="31" borderId="64" xfId="3" applyFont="1" applyFill="1" applyBorder="1" applyAlignment="1">
      <alignment horizontal="right"/>
    </xf>
    <xf numFmtId="0" fontId="11" fillId="31" borderId="103" xfId="3" applyFont="1" applyFill="1" applyBorder="1"/>
    <xf numFmtId="0" fontId="0" fillId="31" borderId="103" xfId="3" applyFont="1" applyFill="1" applyBorder="1"/>
    <xf numFmtId="165" fontId="75" fillId="31" borderId="152" xfId="6" applyNumberFormat="1" applyFont="1" applyFill="1" applyBorder="1"/>
    <xf numFmtId="165" fontId="75" fillId="31" borderId="140" xfId="6" applyNumberFormat="1" applyFont="1" applyFill="1" applyBorder="1"/>
    <xf numFmtId="165" fontId="75" fillId="31" borderId="153" xfId="6" applyNumberFormat="1" applyFont="1" applyFill="1" applyBorder="1"/>
    <xf numFmtId="0" fontId="0" fillId="31" borderId="32" xfId="3" applyFont="1" applyFill="1" applyBorder="1" applyAlignment="1">
      <alignment horizontal="left" vertical="center" wrapText="1"/>
    </xf>
    <xf numFmtId="0" fontId="0" fillId="31" borderId="44" xfId="3" applyFont="1" applyFill="1" applyBorder="1"/>
    <xf numFmtId="0" fontId="25" fillId="31" borderId="17" xfId="3" applyFont="1" applyFill="1" applyBorder="1" applyAlignment="1">
      <alignment horizontal="left" vertical="center"/>
    </xf>
    <xf numFmtId="0" fontId="75" fillId="0" borderId="34" xfId="3" applyFont="1" applyBorder="1" applyAlignment="1">
      <alignment horizontal="right"/>
    </xf>
    <xf numFmtId="0" fontId="28" fillId="0" borderId="35" xfId="3" applyFont="1" applyBorder="1" applyAlignment="1">
      <alignment horizontal="center"/>
    </xf>
    <xf numFmtId="0" fontId="75" fillId="0" borderId="41" xfId="3" applyFont="1" applyBorder="1" applyAlignment="1">
      <alignment horizontal="center"/>
    </xf>
    <xf numFmtId="10" fontId="11" fillId="31" borderId="68" xfId="3" applyNumberFormat="1" applyFont="1" applyFill="1" applyBorder="1"/>
    <xf numFmtId="0" fontId="25" fillId="31" borderId="44" xfId="3" applyFont="1" applyFill="1" applyBorder="1" applyAlignment="1">
      <alignment horizontal="left" vertical="top"/>
    </xf>
    <xf numFmtId="0" fontId="25" fillId="31" borderId="62" xfId="3" applyFont="1" applyFill="1" applyBorder="1" applyAlignment="1">
      <alignment horizontal="left" vertical="top"/>
    </xf>
    <xf numFmtId="0" fontId="25" fillId="31" borderId="31" xfId="3" applyFont="1" applyFill="1" applyBorder="1" applyAlignment="1">
      <alignment horizontal="left" vertical="top"/>
    </xf>
    <xf numFmtId="0" fontId="1" fillId="31" borderId="26" xfId="3" applyFont="1" applyFill="1" applyBorder="1"/>
    <xf numFmtId="0" fontId="1" fillId="31" borderId="32" xfId="3" applyFont="1" applyFill="1" applyBorder="1"/>
    <xf numFmtId="0" fontId="1" fillId="31" borderId="17" xfId="3" applyFont="1" applyFill="1" applyBorder="1"/>
    <xf numFmtId="0" fontId="75" fillId="0" borderId="0" xfId="3" applyFont="1" applyAlignment="1">
      <alignment horizontal="center" vertical="center"/>
    </xf>
    <xf numFmtId="0" fontId="28" fillId="0" borderId="0" xfId="3" applyFont="1" applyAlignment="1">
      <alignment horizontal="center" vertical="center"/>
    </xf>
    <xf numFmtId="0" fontId="11" fillId="31" borderId="44" xfId="3" applyFont="1" applyFill="1" applyBorder="1"/>
    <xf numFmtId="0" fontId="11" fillId="31" borderId="62" xfId="3" applyFont="1" applyFill="1" applyBorder="1"/>
    <xf numFmtId="0" fontId="11" fillId="31" borderId="115" xfId="3" applyFont="1" applyFill="1" applyBorder="1"/>
    <xf numFmtId="0" fontId="11" fillId="31" borderId="114" xfId="3" applyFont="1" applyFill="1" applyBorder="1"/>
    <xf numFmtId="0" fontId="2" fillId="0" borderId="34" xfId="3" applyFont="1" applyBorder="1" applyAlignment="1">
      <alignment horizontal="right"/>
    </xf>
    <xf numFmtId="0" fontId="2" fillId="0" borderId="35" xfId="3" applyFont="1" applyBorder="1" applyAlignment="1">
      <alignment horizontal="center"/>
    </xf>
    <xf numFmtId="0" fontId="23" fillId="0" borderId="0" xfId="3" applyFont="1" applyAlignment="1">
      <alignment horizontal="center" vertical="center"/>
    </xf>
    <xf numFmtId="165" fontId="2" fillId="31" borderId="152" xfId="6" applyNumberFormat="1" applyFont="1" applyFill="1" applyBorder="1"/>
    <xf numFmtId="165" fontId="2" fillId="31" borderId="140" xfId="6" applyNumberFormat="1" applyFont="1" applyFill="1" applyBorder="1"/>
    <xf numFmtId="165" fontId="2" fillId="31" borderId="153" xfId="6" applyNumberFormat="1" applyFont="1" applyFill="1" applyBorder="1"/>
    <xf numFmtId="0" fontId="25" fillId="26" borderId="17" xfId="3" applyFont="1" applyFill="1" applyBorder="1" applyAlignment="1">
      <alignment horizontal="left" vertical="center" wrapText="1"/>
    </xf>
    <xf numFmtId="0" fontId="25" fillId="26" borderId="30" xfId="3" applyFont="1" applyFill="1" applyBorder="1" applyAlignment="1">
      <alignment horizontal="left" vertical="center" wrapText="1"/>
    </xf>
    <xf numFmtId="0" fontId="65" fillId="26" borderId="34" xfId="0" applyFont="1" applyFill="1" applyBorder="1" applyAlignment="1" applyProtection="1">
      <alignment horizontal="left" vertical="center"/>
      <protection locked="0"/>
    </xf>
    <xf numFmtId="0" fontId="65" fillId="26" borderId="41" xfId="0" applyFont="1" applyFill="1" applyBorder="1" applyAlignment="1" applyProtection="1">
      <alignment horizontal="left" vertical="center"/>
      <protection locked="0"/>
    </xf>
    <xf numFmtId="0" fontId="65" fillId="26" borderId="32" xfId="3" applyFont="1" applyFill="1" applyBorder="1" applyAlignment="1" applyProtection="1">
      <alignment horizontal="left" vertical="center" wrapText="1"/>
      <protection locked="0"/>
    </xf>
    <xf numFmtId="0" fontId="65" fillId="26" borderId="33" xfId="3" applyFont="1" applyFill="1" applyBorder="1" applyAlignment="1" applyProtection="1">
      <alignment horizontal="left" vertical="center" wrapText="1"/>
      <protection locked="0"/>
    </xf>
    <xf numFmtId="0" fontId="32" fillId="22" borderId="34" xfId="3" applyFont="1" applyFill="1" applyBorder="1" applyAlignment="1">
      <alignment horizontal="center" vertical="center" wrapText="1"/>
    </xf>
    <xf numFmtId="0" fontId="32" fillId="22" borderId="41" xfId="3" applyFont="1" applyFill="1" applyBorder="1" applyAlignment="1">
      <alignment horizontal="center" vertical="center" wrapText="1"/>
    </xf>
    <xf numFmtId="0" fontId="3" fillId="4" borderId="0" xfId="3" applyFill="1" applyAlignment="1">
      <alignment horizontal="center"/>
    </xf>
    <xf numFmtId="0" fontId="25" fillId="26" borderId="34" xfId="3" applyFont="1" applyFill="1" applyBorder="1" applyAlignment="1">
      <alignment horizontal="left" vertical="center" wrapText="1"/>
    </xf>
    <xf numFmtId="0" fontId="25" fillId="26" borderId="41" xfId="3" applyFont="1" applyFill="1" applyBorder="1" applyAlignment="1">
      <alignment horizontal="left" vertical="center" wrapText="1"/>
    </xf>
    <xf numFmtId="0" fontId="24" fillId="22" borderId="34" xfId="3" applyFont="1" applyFill="1" applyBorder="1" applyAlignment="1">
      <alignment horizontal="center" vertical="center" wrapText="1"/>
    </xf>
    <xf numFmtId="0" fontId="24" fillId="22" borderId="41" xfId="3" applyFont="1" applyFill="1" applyBorder="1" applyAlignment="1">
      <alignment horizontal="center" vertical="center" wrapText="1"/>
    </xf>
    <xf numFmtId="0" fontId="3" fillId="4" borderId="29" xfId="3" applyFill="1" applyBorder="1" applyAlignment="1">
      <alignment horizontal="center"/>
    </xf>
    <xf numFmtId="0" fontId="39" fillId="0" borderId="34" xfId="3" applyFont="1" applyBorder="1" applyAlignment="1">
      <alignment horizontal="left" vertical="top" wrapText="1"/>
    </xf>
    <xf numFmtId="0" fontId="39" fillId="0" borderId="41" xfId="3" applyFont="1" applyBorder="1" applyAlignment="1">
      <alignment horizontal="left" vertical="top" wrapText="1"/>
    </xf>
    <xf numFmtId="0" fontId="3" fillId="0" borderId="134" xfId="3" applyBorder="1" applyAlignment="1">
      <alignment horizontal="center"/>
    </xf>
    <xf numFmtId="0" fontId="3" fillId="0" borderId="0" xfId="3" applyAlignment="1">
      <alignment horizontal="center"/>
    </xf>
    <xf numFmtId="0" fontId="4" fillId="0" borderId="135" xfId="3" applyFont="1" applyBorder="1" applyAlignment="1">
      <alignment horizontal="center"/>
    </xf>
    <xf numFmtId="0" fontId="4" fillId="0" borderId="136" xfId="3" applyFont="1" applyBorder="1" applyAlignment="1">
      <alignment horizontal="center"/>
    </xf>
    <xf numFmtId="0" fontId="4" fillId="0" borderId="137" xfId="3" applyFont="1" applyBorder="1" applyAlignment="1">
      <alignment horizontal="center"/>
    </xf>
    <xf numFmtId="0" fontId="3" fillId="0" borderId="0" xfId="3" applyAlignment="1">
      <alignment horizontal="left"/>
    </xf>
    <xf numFmtId="0" fontId="34" fillId="4" borderId="34" xfId="3" applyFont="1" applyFill="1" applyBorder="1" applyAlignment="1">
      <alignment horizontal="center" wrapText="1"/>
    </xf>
    <xf numFmtId="0" fontId="34" fillId="4" borderId="41" xfId="3" applyFont="1" applyFill="1" applyBorder="1" applyAlignment="1">
      <alignment horizontal="center" wrapText="1"/>
    </xf>
    <xf numFmtId="0" fontId="40" fillId="0" borderId="34" xfId="3" applyFont="1" applyBorder="1" applyAlignment="1">
      <alignment horizontal="center" vertical="center" wrapText="1"/>
    </xf>
    <xf numFmtId="0" fontId="40" fillId="0" borderId="41" xfId="3" applyFont="1" applyBorder="1" applyAlignment="1">
      <alignment horizontal="center" vertical="center" wrapText="1"/>
    </xf>
    <xf numFmtId="0" fontId="25" fillId="24" borderId="34" xfId="3" applyFont="1" applyFill="1" applyBorder="1" applyAlignment="1">
      <alignment horizontal="left" vertical="center" wrapText="1"/>
    </xf>
    <xf numFmtId="0" fontId="25" fillId="24" borderId="41" xfId="3" applyFont="1" applyFill="1" applyBorder="1" applyAlignment="1">
      <alignment horizontal="left" vertical="center" wrapText="1"/>
    </xf>
    <xf numFmtId="0" fontId="33" fillId="5" borderId="34" xfId="4" applyFont="1" applyFill="1" applyBorder="1" applyAlignment="1">
      <alignment horizontal="left" vertical="center"/>
      <protection locked="0"/>
    </xf>
    <xf numFmtId="0" fontId="33" fillId="5" borderId="41" xfId="4" applyFont="1" applyFill="1" applyBorder="1" applyAlignment="1">
      <alignment horizontal="left" vertical="center"/>
      <protection locked="0"/>
    </xf>
    <xf numFmtId="0" fontId="39" fillId="0" borderId="34" xfId="3" applyFont="1" applyBorder="1" applyAlignment="1">
      <alignment horizontal="left" vertical="center" wrapText="1"/>
    </xf>
    <xf numFmtId="0" fontId="39" fillId="0" borderId="41" xfId="3" applyFont="1" applyBorder="1" applyAlignment="1">
      <alignment horizontal="left" vertical="center" wrapText="1"/>
    </xf>
    <xf numFmtId="0" fontId="25" fillId="4" borderId="35" xfId="3" applyFont="1" applyFill="1" applyBorder="1" applyAlignment="1">
      <alignment horizontal="center" vertical="top" wrapText="1"/>
    </xf>
    <xf numFmtId="0" fontId="14" fillId="24" borderId="34" xfId="3" applyFont="1" applyFill="1" applyBorder="1" applyAlignment="1">
      <alignment horizontal="center" vertical="top" wrapText="1"/>
    </xf>
    <xf numFmtId="0" fontId="14" fillId="24" borderId="41" xfId="3" applyFont="1" applyFill="1" applyBorder="1" applyAlignment="1">
      <alignment horizontal="center" vertical="top" wrapText="1"/>
    </xf>
    <xf numFmtId="0" fontId="0" fillId="4" borderId="29" xfId="0" applyFill="1" applyBorder="1" applyAlignment="1">
      <alignment horizontal="center"/>
    </xf>
    <xf numFmtId="0" fontId="24" fillId="22" borderId="34" xfId="3" applyFont="1" applyFill="1" applyBorder="1" applyAlignment="1">
      <alignment horizontal="center" vertical="center"/>
    </xf>
    <xf numFmtId="0" fontId="24" fillId="22" borderId="41" xfId="3" applyFont="1" applyFill="1" applyBorder="1" applyAlignment="1">
      <alignment horizontal="center" vertical="center"/>
    </xf>
    <xf numFmtId="0" fontId="32" fillId="26" borderId="17" xfId="3" applyFont="1" applyFill="1" applyBorder="1" applyAlignment="1">
      <alignment horizontal="center" vertical="center" wrapText="1"/>
    </xf>
    <xf numFmtId="0" fontId="32" fillId="26" borderId="30" xfId="3" applyFont="1" applyFill="1" applyBorder="1" applyAlignment="1">
      <alignment horizontal="center" vertical="center" wrapText="1"/>
    </xf>
    <xf numFmtId="0" fontId="32" fillId="26" borderId="26" xfId="3" applyFont="1" applyFill="1" applyBorder="1" applyAlignment="1">
      <alignment horizontal="center" vertical="center" wrapText="1"/>
    </xf>
    <xf numFmtId="0" fontId="32" fillId="26" borderId="27" xfId="3" applyFont="1" applyFill="1" applyBorder="1" applyAlignment="1">
      <alignment horizontal="center" vertical="center" wrapText="1"/>
    </xf>
    <xf numFmtId="0" fontId="32" fillId="26" borderId="32" xfId="3" applyFont="1" applyFill="1" applyBorder="1" applyAlignment="1">
      <alignment horizontal="center" vertical="center" wrapText="1"/>
    </xf>
    <xf numFmtId="0" fontId="32" fillId="26" borderId="33" xfId="3" applyFont="1" applyFill="1" applyBorder="1" applyAlignment="1">
      <alignment horizontal="center" vertical="center" wrapText="1"/>
    </xf>
    <xf numFmtId="0" fontId="41" fillId="22" borderId="34" xfId="3" applyFont="1" applyFill="1" applyBorder="1" applyAlignment="1">
      <alignment vertical="center" wrapText="1"/>
    </xf>
    <xf numFmtId="0" fontId="41" fillId="22" borderId="41" xfId="3" applyFont="1" applyFill="1" applyBorder="1" applyAlignment="1">
      <alignment vertical="center" wrapText="1"/>
    </xf>
    <xf numFmtId="0" fontId="3" fillId="0" borderId="36" xfId="3" applyBorder="1" applyAlignment="1">
      <alignment horizontal="center"/>
    </xf>
    <xf numFmtId="0" fontId="3" fillId="0" borderId="29" xfId="3" applyBorder="1" applyAlignment="1">
      <alignment horizontal="center"/>
    </xf>
    <xf numFmtId="0" fontId="41" fillId="28" borderId="17" xfId="3" applyFont="1" applyFill="1" applyBorder="1" applyAlignment="1">
      <alignment horizontal="left" vertical="center"/>
    </xf>
    <xf numFmtId="0" fontId="41" fillId="28" borderId="29" xfId="3" applyFont="1" applyFill="1" applyBorder="1" applyAlignment="1">
      <alignment horizontal="left" vertical="center"/>
    </xf>
    <xf numFmtId="0" fontId="41" fillId="28" borderId="30" xfId="3" applyFont="1" applyFill="1" applyBorder="1" applyAlignment="1">
      <alignment horizontal="left" vertical="center"/>
    </xf>
    <xf numFmtId="0" fontId="38" fillId="7" borderId="26" xfId="3" applyFont="1" applyFill="1" applyBorder="1" applyAlignment="1">
      <alignment horizontal="left" vertical="center" wrapText="1"/>
    </xf>
    <xf numFmtId="0" fontId="38" fillId="7" borderId="0" xfId="3" applyFont="1" applyFill="1" applyAlignment="1">
      <alignment horizontal="left" vertical="center" wrapText="1"/>
    </xf>
    <xf numFmtId="0" fontId="38" fillId="7" borderId="27" xfId="3" applyFont="1" applyFill="1" applyBorder="1" applyAlignment="1">
      <alignment horizontal="left" vertical="center" wrapText="1"/>
    </xf>
    <xf numFmtId="0" fontId="38" fillId="7" borderId="32" xfId="3" applyFont="1" applyFill="1" applyBorder="1" applyAlignment="1">
      <alignment horizontal="left" vertical="center" wrapText="1"/>
    </xf>
    <xf numFmtId="0" fontId="38" fillId="7" borderId="36" xfId="3" applyFont="1" applyFill="1" applyBorder="1" applyAlignment="1">
      <alignment horizontal="left" vertical="center" wrapText="1"/>
    </xf>
    <xf numFmtId="0" fontId="38" fillId="7" borderId="33" xfId="3" applyFont="1" applyFill="1" applyBorder="1" applyAlignment="1">
      <alignment horizontal="left" vertical="center" wrapText="1"/>
    </xf>
    <xf numFmtId="0" fontId="18" fillId="6" borderId="16" xfId="3" applyFont="1" applyFill="1" applyBorder="1" applyAlignment="1">
      <alignment horizontal="center"/>
    </xf>
    <xf numFmtId="0" fontId="18" fillId="6" borderId="12" xfId="3" applyFont="1" applyFill="1" applyBorder="1" applyAlignment="1">
      <alignment horizontal="center"/>
    </xf>
    <xf numFmtId="0" fontId="41" fillId="7" borderId="34" xfId="3" applyFont="1" applyFill="1" applyBorder="1" applyAlignment="1">
      <alignment horizontal="center" vertical="center"/>
    </xf>
    <xf numFmtId="0" fontId="41" fillId="7" borderId="35" xfId="3" applyFont="1" applyFill="1" applyBorder="1" applyAlignment="1">
      <alignment horizontal="center" vertical="center"/>
    </xf>
    <xf numFmtId="0" fontId="41" fillId="7" borderId="41" xfId="3" applyFont="1" applyFill="1" applyBorder="1" applyAlignment="1">
      <alignment horizontal="center" vertical="center"/>
    </xf>
    <xf numFmtId="0" fontId="55" fillId="25" borderId="34" xfId="3" applyFont="1" applyFill="1" applyBorder="1" applyAlignment="1">
      <alignment horizontal="center" vertical="center" wrapText="1"/>
    </xf>
    <xf numFmtId="0" fontId="55" fillId="25" borderId="35" xfId="3" applyFont="1" applyFill="1" applyBorder="1" applyAlignment="1">
      <alignment horizontal="center" vertical="center" wrapText="1"/>
    </xf>
    <xf numFmtId="0" fontId="41" fillId="12" borderId="34" xfId="3" applyFont="1" applyFill="1" applyBorder="1" applyAlignment="1">
      <alignment horizontal="center" vertical="center"/>
    </xf>
    <xf numFmtId="0" fontId="41" fillId="12" borderId="35" xfId="3" applyFont="1" applyFill="1" applyBorder="1" applyAlignment="1">
      <alignment horizontal="center" vertical="center"/>
    </xf>
    <xf numFmtId="0" fontId="25" fillId="4" borderId="24" xfId="3" applyFont="1" applyFill="1" applyBorder="1" applyAlignment="1">
      <alignment horizontal="center" vertical="top"/>
    </xf>
    <xf numFmtId="0" fontId="25" fillId="4" borderId="5" xfId="3" applyFont="1" applyFill="1" applyBorder="1" applyAlignment="1">
      <alignment horizontal="center" vertical="top"/>
    </xf>
    <xf numFmtId="0" fontId="25" fillId="4" borderId="142" xfId="3" applyFont="1" applyFill="1" applyBorder="1" applyAlignment="1">
      <alignment horizontal="center" vertical="top"/>
    </xf>
    <xf numFmtId="0" fontId="25" fillId="4" borderId="42" xfId="3" applyFont="1" applyFill="1" applyBorder="1" applyAlignment="1">
      <alignment horizontal="center" vertical="top"/>
    </xf>
    <xf numFmtId="0" fontId="25" fillId="4" borderId="140" xfId="3" applyFont="1" applyFill="1" applyBorder="1" applyAlignment="1">
      <alignment horizontal="center" vertical="top"/>
    </xf>
    <xf numFmtId="0" fontId="25" fillId="4" borderId="141" xfId="3" applyFont="1" applyFill="1" applyBorder="1" applyAlignment="1">
      <alignment horizontal="center" vertical="top"/>
    </xf>
    <xf numFmtId="0" fontId="19" fillId="4" borderId="0" xfId="3" applyFont="1" applyFill="1" applyAlignment="1">
      <alignment horizontal="center"/>
    </xf>
    <xf numFmtId="0" fontId="31" fillId="25" borderId="17" xfId="3" applyFont="1" applyFill="1" applyBorder="1" applyAlignment="1">
      <alignment horizontal="center" vertical="center"/>
    </xf>
    <xf numFmtId="0" fontId="31" fillId="25" borderId="32" xfId="3" applyFont="1" applyFill="1" applyBorder="1" applyAlignment="1">
      <alignment horizontal="center" vertical="center"/>
    </xf>
    <xf numFmtId="0" fontId="16" fillId="4" borderId="0" xfId="3" applyFont="1" applyFill="1" applyAlignment="1">
      <alignment horizontal="center"/>
    </xf>
    <xf numFmtId="0" fontId="38" fillId="19" borderId="17" xfId="3" applyFont="1" applyFill="1" applyBorder="1" applyAlignment="1">
      <alignment horizontal="center" vertical="center" wrapText="1"/>
    </xf>
    <xf numFmtId="0" fontId="38" fillId="19" borderId="32" xfId="3" applyFont="1" applyFill="1" applyBorder="1" applyAlignment="1">
      <alignment horizontal="center" vertical="center" wrapText="1"/>
    </xf>
    <xf numFmtId="0" fontId="31" fillId="25" borderId="29" xfId="3" applyFont="1" applyFill="1" applyBorder="1" applyAlignment="1">
      <alignment horizontal="center" vertical="center"/>
    </xf>
    <xf numFmtId="0" fontId="31" fillId="25" borderId="51" xfId="3" applyFont="1" applyFill="1" applyBorder="1" applyAlignment="1">
      <alignment horizontal="center" vertical="center"/>
    </xf>
    <xf numFmtId="0" fontId="31" fillId="25" borderId="26" xfId="3" applyFont="1" applyFill="1" applyBorder="1" applyAlignment="1">
      <alignment horizontal="center" vertical="center"/>
    </xf>
    <xf numFmtId="0" fontId="31" fillId="25" borderId="0" xfId="3" applyFont="1" applyFill="1" applyAlignment="1">
      <alignment horizontal="center" vertical="center"/>
    </xf>
    <xf numFmtId="0" fontId="31" fillId="25" borderId="11" xfId="3" applyFont="1" applyFill="1" applyBorder="1" applyAlignment="1">
      <alignment horizontal="center" vertical="center"/>
    </xf>
    <xf numFmtId="0" fontId="41" fillId="25" borderId="43" xfId="3" applyFont="1" applyFill="1" applyBorder="1" applyAlignment="1">
      <alignment horizontal="center" vertical="center" wrapText="1"/>
    </xf>
    <xf numFmtId="0" fontId="41" fillId="25" borderId="43" xfId="3" applyFont="1" applyFill="1" applyBorder="1" applyAlignment="1">
      <alignment horizontal="center" vertical="center"/>
    </xf>
    <xf numFmtId="0" fontId="41" fillId="25" borderId="34" xfId="3" applyFont="1" applyFill="1" applyBorder="1" applyAlignment="1">
      <alignment horizontal="center" vertical="center"/>
    </xf>
    <xf numFmtId="0" fontId="55" fillId="23" borderId="43" xfId="3" applyFont="1" applyFill="1" applyBorder="1" applyAlignment="1">
      <alignment horizontal="center" vertical="center" wrapText="1"/>
    </xf>
    <xf numFmtId="0" fontId="25" fillId="0" borderId="0" xfId="3" applyFont="1" applyAlignment="1">
      <alignment horizontal="left" vertical="top" wrapText="1"/>
    </xf>
    <xf numFmtId="0" fontId="25" fillId="4" borderId="0" xfId="3" applyFont="1" applyFill="1" applyAlignment="1">
      <alignment horizontal="left" vertical="top" wrapText="1"/>
    </xf>
    <xf numFmtId="0" fontId="25" fillId="4" borderId="0" xfId="3" applyFont="1" applyFill="1" applyAlignment="1">
      <alignment horizontal="left" vertical="top"/>
    </xf>
    <xf numFmtId="0" fontId="47" fillId="4" borderId="0" xfId="3" applyFont="1" applyFill="1" applyAlignment="1">
      <alignment horizontal="left" vertical="top"/>
    </xf>
    <xf numFmtId="0" fontId="20" fillId="25" borderId="55" xfId="3" applyFont="1" applyFill="1" applyBorder="1" applyAlignment="1">
      <alignment horizontal="center" vertical="center" wrapText="1"/>
    </xf>
    <xf numFmtId="0" fontId="20" fillId="25" borderId="29" xfId="3" applyFont="1" applyFill="1" applyBorder="1" applyAlignment="1">
      <alignment horizontal="center" vertical="center" wrapText="1"/>
    </xf>
    <xf numFmtId="0" fontId="20" fillId="25" borderId="30" xfId="3" applyFont="1" applyFill="1" applyBorder="1" applyAlignment="1">
      <alignment horizontal="center" vertical="center" wrapText="1"/>
    </xf>
    <xf numFmtId="0" fontId="20" fillId="25" borderId="13" xfId="3" applyFont="1" applyFill="1" applyBorder="1" applyAlignment="1">
      <alignment horizontal="center" vertical="center" wrapText="1"/>
    </xf>
    <xf numFmtId="0" fontId="20" fillId="25" borderId="0" xfId="3" applyFont="1" applyFill="1" applyAlignment="1">
      <alignment horizontal="center" vertical="center" wrapText="1"/>
    </xf>
    <xf numFmtId="0" fontId="20" fillId="25" borderId="27" xfId="3" applyFont="1" applyFill="1" applyBorder="1" applyAlignment="1">
      <alignment horizontal="center" vertical="center" wrapText="1"/>
    </xf>
    <xf numFmtId="0" fontId="31" fillId="26" borderId="24" xfId="3" applyFont="1" applyFill="1" applyBorder="1" applyAlignment="1">
      <alignment horizontal="left" vertical="center"/>
    </xf>
    <xf numFmtId="0" fontId="31" fillId="26" borderId="5" xfId="3" applyFont="1" applyFill="1" applyBorder="1" applyAlignment="1">
      <alignment horizontal="left" vertical="center"/>
    </xf>
    <xf numFmtId="0" fontId="31" fillId="26" borderId="142" xfId="3" applyFont="1" applyFill="1" applyBorder="1" applyAlignment="1">
      <alignment horizontal="left" vertical="center"/>
    </xf>
    <xf numFmtId="0" fontId="31" fillId="26" borderId="42" xfId="3" applyFont="1" applyFill="1" applyBorder="1" applyAlignment="1">
      <alignment horizontal="left" vertical="center"/>
    </xf>
    <xf numFmtId="0" fontId="31" fillId="26" borderId="140" xfId="3" applyFont="1" applyFill="1" applyBorder="1" applyAlignment="1">
      <alignment horizontal="left" vertical="center"/>
    </xf>
    <xf numFmtId="0" fontId="31" fillId="26" borderId="141" xfId="3" applyFont="1" applyFill="1" applyBorder="1" applyAlignment="1">
      <alignment horizontal="left" vertical="center"/>
    </xf>
    <xf numFmtId="0" fontId="32" fillId="0" borderId="34" xfId="3" applyFont="1" applyBorder="1" applyAlignment="1">
      <alignment horizontal="center" vertical="center" wrapText="1"/>
    </xf>
    <xf numFmtId="0" fontId="32" fillId="0" borderId="35" xfId="3" applyFont="1" applyBorder="1" applyAlignment="1">
      <alignment horizontal="center" vertical="center" wrapText="1"/>
    </xf>
    <xf numFmtId="0" fontId="25" fillId="4" borderId="47" xfId="3" applyFont="1" applyFill="1" applyBorder="1" applyAlignment="1">
      <alignment horizontal="center" vertical="top"/>
    </xf>
    <xf numFmtId="0" fontId="25" fillId="4" borderId="143" xfId="3" applyFont="1" applyFill="1" applyBorder="1" applyAlignment="1">
      <alignment horizontal="center" vertical="top"/>
    </xf>
    <xf numFmtId="0" fontId="25" fillId="4" borderId="144" xfId="3" applyFont="1" applyFill="1" applyBorder="1" applyAlignment="1">
      <alignment horizontal="center" vertical="top"/>
    </xf>
    <xf numFmtId="0" fontId="31" fillId="26" borderId="47" xfId="3" applyFont="1" applyFill="1" applyBorder="1" applyAlignment="1">
      <alignment horizontal="left" vertical="center"/>
    </xf>
    <xf numFmtId="0" fontId="31" fillId="26" borderId="143" xfId="3" applyFont="1" applyFill="1" applyBorder="1" applyAlignment="1">
      <alignment horizontal="left" vertical="center"/>
    </xf>
    <xf numFmtId="0" fontId="31" fillId="26" borderId="144" xfId="3" applyFont="1" applyFill="1" applyBorder="1" applyAlignment="1">
      <alignment horizontal="left" vertical="center"/>
    </xf>
    <xf numFmtId="0" fontId="0" fillId="0" borderId="0" xfId="0" applyAlignment="1">
      <alignment horizontal="center"/>
    </xf>
    <xf numFmtId="0" fontId="4" fillId="4" borderId="0" xfId="0" applyFont="1" applyFill="1" applyAlignment="1">
      <alignment wrapText="1"/>
    </xf>
    <xf numFmtId="0" fontId="56" fillId="22" borderId="34" xfId="2" applyFont="1" applyFill="1" applyBorder="1" applyAlignment="1">
      <alignment horizontal="center" vertical="center" wrapText="1"/>
    </xf>
    <xf numFmtId="0" fontId="56" fillId="22" borderId="35" xfId="2" applyFont="1" applyFill="1" applyBorder="1" applyAlignment="1">
      <alignment horizontal="center" vertical="center" wrapText="1"/>
    </xf>
    <xf numFmtId="0" fontId="56" fillId="22" borderId="41" xfId="2" applyFont="1" applyFill="1" applyBorder="1" applyAlignment="1">
      <alignment horizontal="center" vertical="center" wrapText="1"/>
    </xf>
    <xf numFmtId="0" fontId="57" fillId="27" borderId="34" xfId="0" applyFont="1" applyFill="1" applyBorder="1" applyAlignment="1">
      <alignment horizontal="center" vertical="center" wrapText="1"/>
    </xf>
    <xf numFmtId="0" fontId="57" fillId="27" borderId="35" xfId="0" applyFont="1" applyFill="1" applyBorder="1" applyAlignment="1">
      <alignment horizontal="center" vertical="center" wrapText="1"/>
    </xf>
    <xf numFmtId="0" fontId="57" fillId="27" borderId="41" xfId="0" applyFont="1" applyFill="1" applyBorder="1" applyAlignment="1">
      <alignment horizontal="center" vertical="center" wrapText="1"/>
    </xf>
    <xf numFmtId="0" fontId="0" fillId="4" borderId="0" xfId="0" applyFill="1" applyAlignment="1">
      <alignment horizontal="center"/>
    </xf>
    <xf numFmtId="0" fontId="25" fillId="32" borderId="44" xfId="3" applyFont="1" applyFill="1" applyBorder="1" applyAlignment="1">
      <alignment horizontal="left" vertical="center"/>
    </xf>
    <xf numFmtId="0" fontId="25" fillId="32" borderId="31" xfId="3" applyFont="1" applyFill="1" applyBorder="1" applyAlignment="1">
      <alignment horizontal="left" vertical="center"/>
    </xf>
    <xf numFmtId="0" fontId="32" fillId="0" borderId="34" xfId="3" applyFont="1" applyBorder="1" applyAlignment="1">
      <alignment horizontal="left" vertical="center" wrapText="1"/>
    </xf>
    <xf numFmtId="0" fontId="32" fillId="0" borderId="35" xfId="3" applyFont="1" applyBorder="1" applyAlignment="1">
      <alignment horizontal="left" vertical="center"/>
    </xf>
    <xf numFmtId="0" fontId="32" fillId="0" borderId="41" xfId="3" applyFont="1" applyBorder="1" applyAlignment="1">
      <alignment horizontal="left" vertical="center"/>
    </xf>
    <xf numFmtId="0" fontId="62" fillId="0" borderId="32" xfId="3" applyFont="1" applyBorder="1" applyAlignment="1">
      <alignment horizontal="left" vertical="center"/>
    </xf>
    <xf numFmtId="0" fontId="62" fillId="0" borderId="36" xfId="3" applyFont="1" applyBorder="1" applyAlignment="1">
      <alignment horizontal="left" vertical="center"/>
    </xf>
    <xf numFmtId="0" fontId="62" fillId="0" borderId="33" xfId="3" applyFont="1" applyBorder="1" applyAlignment="1">
      <alignment horizontal="left" vertical="center"/>
    </xf>
    <xf numFmtId="0" fontId="62" fillId="0" borderId="101" xfId="3" applyFont="1" applyBorder="1" applyAlignment="1">
      <alignment horizontal="left" vertical="center"/>
    </xf>
    <xf numFmtId="0" fontId="62" fillId="0" borderId="72" xfId="3" applyFont="1" applyBorder="1" applyAlignment="1">
      <alignment horizontal="left" vertical="center"/>
    </xf>
    <xf numFmtId="0" fontId="62" fillId="0" borderId="85" xfId="3" applyFont="1" applyBorder="1" applyAlignment="1">
      <alignment horizontal="left" vertical="center"/>
    </xf>
    <xf numFmtId="0" fontId="62" fillId="0" borderId="17" xfId="3" applyFont="1" applyBorder="1" applyAlignment="1">
      <alignment horizontal="left" vertical="center"/>
    </xf>
    <xf numFmtId="0" fontId="62" fillId="0" borderId="29" xfId="3" applyFont="1" applyBorder="1" applyAlignment="1">
      <alignment horizontal="left" vertical="center"/>
    </xf>
    <xf numFmtId="0" fontId="62" fillId="0" borderId="30" xfId="3" applyFont="1" applyBorder="1" applyAlignment="1">
      <alignment horizontal="left" vertical="center"/>
    </xf>
    <xf numFmtId="0" fontId="2" fillId="31" borderId="122" xfId="3" applyFont="1" applyFill="1" applyBorder="1" applyAlignment="1">
      <alignment horizontal="center"/>
    </xf>
    <xf numFmtId="0" fontId="2" fillId="31" borderId="123" xfId="3" applyFont="1" applyFill="1" applyBorder="1" applyAlignment="1">
      <alignment horizontal="center"/>
    </xf>
    <xf numFmtId="0" fontId="2" fillId="31" borderId="124" xfId="3" applyFont="1" applyFill="1" applyBorder="1" applyAlignment="1">
      <alignment horizontal="center"/>
    </xf>
    <xf numFmtId="0" fontId="2" fillId="0" borderId="34" xfId="3" applyFont="1" applyBorder="1" applyAlignment="1">
      <alignment horizontal="left" vertical="top" wrapText="1"/>
    </xf>
    <xf numFmtId="0" fontId="2" fillId="0" borderId="35" xfId="3" applyFont="1" applyBorder="1" applyAlignment="1">
      <alignment horizontal="left" vertical="top" wrapText="1"/>
    </xf>
    <xf numFmtId="0" fontId="2" fillId="0" borderId="41" xfId="3" applyFont="1" applyBorder="1" applyAlignment="1">
      <alignment horizontal="left" vertical="top" wrapText="1"/>
    </xf>
    <xf numFmtId="0" fontId="1" fillId="0" borderId="26" xfId="3" applyFont="1" applyBorder="1" applyAlignment="1">
      <alignment horizontal="left"/>
    </xf>
    <xf numFmtId="0" fontId="1" fillId="0" borderId="0" xfId="3" applyFont="1" applyAlignment="1">
      <alignment horizontal="left"/>
    </xf>
    <xf numFmtId="0" fontId="1" fillId="0" borderId="27" xfId="3" applyFont="1" applyBorder="1" applyAlignment="1">
      <alignment horizontal="left"/>
    </xf>
    <xf numFmtId="0" fontId="1" fillId="0" borderId="17" xfId="3" applyFont="1" applyBorder="1" applyAlignment="1">
      <alignment horizontal="left"/>
    </xf>
    <xf numFmtId="0" fontId="1" fillId="0" borderId="29" xfId="3" applyFont="1" applyBorder="1" applyAlignment="1">
      <alignment horizontal="left"/>
    </xf>
    <xf numFmtId="0" fontId="1" fillId="0" borderId="30" xfId="3" applyFont="1" applyBorder="1" applyAlignment="1">
      <alignment horizontal="left"/>
    </xf>
    <xf numFmtId="0" fontId="1" fillId="0" borderId="32" xfId="3" applyFont="1" applyBorder="1" applyAlignment="1">
      <alignment horizontal="left"/>
    </xf>
    <xf numFmtId="0" fontId="1" fillId="0" borderId="36" xfId="3" applyFont="1" applyBorder="1" applyAlignment="1">
      <alignment horizontal="left"/>
    </xf>
    <xf numFmtId="0" fontId="1" fillId="0" borderId="33" xfId="3" applyFont="1" applyBorder="1" applyAlignment="1">
      <alignment horizontal="left"/>
    </xf>
    <xf numFmtId="0" fontId="0" fillId="0" borderId="0" xfId="3" applyFont="1" applyAlignment="1">
      <alignment horizontal="left" vertical="center" wrapText="1"/>
    </xf>
    <xf numFmtId="0" fontId="0" fillId="0" borderId="36" xfId="0" applyBorder="1" applyAlignment="1">
      <alignment horizontal="left" vertical="center" wrapText="1"/>
    </xf>
    <xf numFmtId="0" fontId="3" fillId="33" borderId="17" xfId="3" applyFill="1" applyBorder="1" applyAlignment="1">
      <alignment horizontal="center" vertical="center"/>
    </xf>
    <xf numFmtId="0" fontId="3" fillId="33" borderId="29" xfId="3" applyFill="1" applyBorder="1" applyAlignment="1">
      <alignment horizontal="center" vertical="center"/>
    </xf>
    <xf numFmtId="0" fontId="3" fillId="33" borderId="30" xfId="3" applyFill="1" applyBorder="1" applyAlignment="1">
      <alignment horizontal="center" vertical="center"/>
    </xf>
    <xf numFmtId="0" fontId="75" fillId="0" borderId="34" xfId="3" applyFont="1" applyBorder="1" applyAlignment="1">
      <alignment horizontal="left" vertical="top" wrapText="1"/>
    </xf>
    <xf numFmtId="0" fontId="75" fillId="0" borderId="35" xfId="3" applyFont="1" applyBorder="1" applyAlignment="1">
      <alignment horizontal="left" vertical="top" wrapText="1"/>
    </xf>
    <xf numFmtId="0" fontId="75" fillId="0" borderId="41" xfId="3" applyFont="1" applyBorder="1" applyAlignment="1">
      <alignment horizontal="left" vertical="top" wrapText="1"/>
    </xf>
    <xf numFmtId="0" fontId="1" fillId="29" borderId="17" xfId="3" applyFont="1" applyFill="1" applyBorder="1" applyAlignment="1">
      <alignment horizontal="left"/>
    </xf>
    <xf numFmtId="0" fontId="1" fillId="29" borderId="29" xfId="3" applyFont="1" applyFill="1" applyBorder="1" applyAlignment="1">
      <alignment horizontal="left"/>
    </xf>
    <xf numFmtId="0" fontId="1" fillId="29" borderId="30" xfId="3" applyFont="1" applyFill="1" applyBorder="1" applyAlignment="1">
      <alignment horizontal="left"/>
    </xf>
    <xf numFmtId="0" fontId="1" fillId="29" borderId="32" xfId="3" applyFont="1" applyFill="1" applyBorder="1" applyAlignment="1">
      <alignment horizontal="left"/>
    </xf>
    <xf numFmtId="0" fontId="1" fillId="29" borderId="36" xfId="3" applyFont="1" applyFill="1" applyBorder="1" applyAlignment="1">
      <alignment horizontal="left"/>
    </xf>
    <xf numFmtId="0" fontId="1" fillId="29" borderId="33" xfId="3" applyFont="1" applyFill="1" applyBorder="1" applyAlignment="1">
      <alignment horizontal="left"/>
    </xf>
    <xf numFmtId="0" fontId="3" fillId="33" borderId="21" xfId="3" applyFill="1" applyBorder="1" applyAlignment="1">
      <alignment horizontal="center" vertical="center"/>
    </xf>
    <xf numFmtId="0" fontId="3" fillId="33" borderId="150" xfId="3" applyFill="1" applyBorder="1" applyAlignment="1">
      <alignment horizontal="center" vertical="center"/>
    </xf>
    <xf numFmtId="0" fontId="3" fillId="33" borderId="18" xfId="3" applyFill="1" applyBorder="1" applyAlignment="1">
      <alignment horizontal="center" vertical="center"/>
    </xf>
    <xf numFmtId="0" fontId="60" fillId="26" borderId="34" xfId="0" applyFont="1" applyFill="1" applyBorder="1" applyAlignment="1">
      <alignment horizontal="center" vertical="center" wrapText="1"/>
    </xf>
    <xf numFmtId="0" fontId="60" fillId="26" borderId="41" xfId="0" applyFont="1" applyFill="1" applyBorder="1" applyAlignment="1">
      <alignment horizontal="center" vertical="center" wrapText="1"/>
    </xf>
    <xf numFmtId="0" fontId="59" fillId="0" borderId="17" xfId="0" applyFont="1" applyBorder="1" applyAlignment="1">
      <alignment horizontal="center" vertical="top"/>
    </xf>
    <xf numFmtId="0" fontId="59" fillId="0" borderId="26" xfId="0" applyFont="1" applyBorder="1" applyAlignment="1">
      <alignment horizontal="center" vertical="top"/>
    </xf>
    <xf numFmtId="0" fontId="59" fillId="0" borderId="32" xfId="0" applyFont="1" applyBorder="1" applyAlignment="1">
      <alignment horizontal="center" vertical="top"/>
    </xf>
    <xf numFmtId="0" fontId="59" fillId="0" borderId="30" xfId="0" applyFont="1" applyBorder="1" applyAlignment="1">
      <alignment horizontal="center" vertical="top"/>
    </xf>
    <xf numFmtId="0" fontId="59" fillId="0" borderId="27" xfId="0" applyFont="1" applyBorder="1" applyAlignment="1">
      <alignment horizontal="center" vertical="top"/>
    </xf>
    <xf numFmtId="0" fontId="59" fillId="0" borderId="33" xfId="0" applyFont="1" applyBorder="1" applyAlignment="1">
      <alignment horizontal="center" vertical="top"/>
    </xf>
  </cellXfs>
  <cellStyles count="9">
    <cellStyle name="20% - Accent5" xfId="1" builtinId="46"/>
    <cellStyle name="20% - Accent6" xfId="2" builtinId="50"/>
    <cellStyle name="Comma" xfId="8" builtinId="3"/>
    <cellStyle name="Comma 2" xfId="6" xr:uid="{00000000-0005-0000-0000-000003000000}"/>
    <cellStyle name="Currency 2" xfId="5" xr:uid="{00000000-0005-0000-0000-000004000000}"/>
    <cellStyle name="Currency 2 2" xfId="7" xr:uid="{00000000-0005-0000-0000-000005000000}"/>
    <cellStyle name="Hyperlink" xfId="4" xr:uid="{00000000-0005-0000-0000-000006000000}"/>
    <cellStyle name="Normal" xfId="0" builtinId="0"/>
    <cellStyle name="Normal 2" xfId="3" xr:uid="{00000000-0005-0000-0000-000008000000}"/>
  </cellStyles>
  <dxfs count="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E6E6E6"/>
      <color rgb="FFDBE5F1"/>
      <color rgb="FFFBFBC1"/>
      <color rgb="FFFFD0C5"/>
      <color rgb="FFDBDBDB"/>
      <color rgb="FF538E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emcommittee.com/publications/sem-23-016-best-new-entrant-decision-paper"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2"/>
  <sheetViews>
    <sheetView zoomScale="70" zoomScaleNormal="70" workbookViewId="0">
      <selection activeCell="C52" sqref="C52:D52"/>
    </sheetView>
  </sheetViews>
  <sheetFormatPr defaultColWidth="0" defaultRowHeight="0" customHeight="1" zeroHeight="1" x14ac:dyDescent="0.25"/>
  <cols>
    <col min="1" max="1" width="3.21875" style="2" customWidth="1"/>
    <col min="2" max="2" width="3.21875" style="1" customWidth="1"/>
    <col min="3" max="3" width="55.77734375" style="1" customWidth="1"/>
    <col min="4" max="4" width="136.5546875" style="1" customWidth="1"/>
    <col min="5" max="5" width="3.21875" style="1" customWidth="1"/>
    <col min="6" max="6" width="3.21875" style="2" customWidth="1"/>
    <col min="7" max="7" width="9.21875" style="1" hidden="1" customWidth="1"/>
    <col min="8" max="16384" width="9.21875" style="512" hidden="1"/>
  </cols>
  <sheetData>
    <row r="1" spans="1:6" s="511" customFormat="1" ht="13.95" customHeight="1" x14ac:dyDescent="0.25">
      <c r="A1" s="720"/>
      <c r="B1" s="721"/>
      <c r="C1" s="721"/>
      <c r="D1" s="721"/>
      <c r="E1" s="721"/>
      <c r="F1" s="721"/>
    </row>
    <row r="2" spans="1:6" ht="17.55" customHeight="1" thickBot="1" x14ac:dyDescent="0.3">
      <c r="A2" s="720"/>
      <c r="B2" s="712"/>
      <c r="C2" s="712"/>
      <c r="D2" s="712"/>
      <c r="E2" s="712"/>
      <c r="F2" s="722" t="s">
        <v>10</v>
      </c>
    </row>
    <row r="3" spans="1:6" ht="51.75" customHeight="1" thickBot="1" x14ac:dyDescent="0.3">
      <c r="A3" s="720"/>
      <c r="B3" s="712"/>
      <c r="C3" s="710" t="s">
        <v>220</v>
      </c>
      <c r="D3" s="711"/>
      <c r="E3" s="712"/>
      <c r="F3" s="723"/>
    </row>
    <row r="4" spans="1:6" ht="21" customHeight="1" thickBot="1" x14ac:dyDescent="0.3">
      <c r="A4" s="720"/>
      <c r="B4" s="712"/>
      <c r="C4" s="509" t="s">
        <v>0</v>
      </c>
      <c r="D4" s="274"/>
      <c r="E4" s="712"/>
      <c r="F4" s="723"/>
    </row>
    <row r="5" spans="1:6" ht="21" customHeight="1" thickBot="1" x14ac:dyDescent="0.3">
      <c r="A5" s="720"/>
      <c r="B5" s="712"/>
      <c r="C5" s="509" t="s">
        <v>1</v>
      </c>
      <c r="D5" s="274"/>
      <c r="E5" s="712"/>
      <c r="F5" s="723"/>
    </row>
    <row r="6" spans="1:6" ht="21" customHeight="1" thickBot="1" x14ac:dyDescent="0.3">
      <c r="A6" s="720"/>
      <c r="B6" s="712"/>
      <c r="C6" s="509" t="s">
        <v>2</v>
      </c>
      <c r="D6" s="274"/>
      <c r="E6" s="712"/>
      <c r="F6" s="723"/>
    </row>
    <row r="7" spans="1:6" ht="21" customHeight="1" thickBot="1" x14ac:dyDescent="0.3">
      <c r="A7" s="720"/>
      <c r="B7" s="712"/>
      <c r="C7" s="509" t="s">
        <v>3</v>
      </c>
      <c r="D7" s="274"/>
      <c r="E7" s="712"/>
      <c r="F7" s="723"/>
    </row>
    <row r="8" spans="1:6" ht="21" customHeight="1" thickBot="1" x14ac:dyDescent="0.3">
      <c r="A8" s="720"/>
      <c r="B8" s="712"/>
      <c r="C8" s="509" t="s">
        <v>4</v>
      </c>
      <c r="D8" s="274"/>
      <c r="E8" s="712"/>
      <c r="F8" s="723"/>
    </row>
    <row r="9" spans="1:6" ht="21" customHeight="1" thickBot="1" x14ac:dyDescent="0.3">
      <c r="A9" s="720"/>
      <c r="B9" s="712"/>
      <c r="C9" s="509" t="s">
        <v>5</v>
      </c>
      <c r="D9" s="274"/>
      <c r="E9" s="712"/>
      <c r="F9" s="723"/>
    </row>
    <row r="10" spans="1:6" ht="21" customHeight="1" thickBot="1" x14ac:dyDescent="0.3">
      <c r="A10" s="720"/>
      <c r="B10" s="712"/>
      <c r="C10" s="509" t="s">
        <v>6</v>
      </c>
      <c r="D10" s="274"/>
      <c r="E10" s="712"/>
      <c r="F10" s="723"/>
    </row>
    <row r="11" spans="1:6" ht="21" customHeight="1" thickBot="1" x14ac:dyDescent="0.3">
      <c r="A11" s="720"/>
      <c r="B11" s="712"/>
      <c r="C11" s="509" t="s">
        <v>7</v>
      </c>
      <c r="D11" s="274"/>
      <c r="E11" s="712"/>
      <c r="F11" s="723"/>
    </row>
    <row r="12" spans="1:6" ht="21" customHeight="1" thickBot="1" x14ac:dyDescent="0.3">
      <c r="A12" s="720"/>
      <c r="B12" s="712"/>
      <c r="C12" s="509" t="s">
        <v>204</v>
      </c>
      <c r="D12" s="274"/>
      <c r="E12" s="712"/>
      <c r="F12" s="723"/>
    </row>
    <row r="13" spans="1:6" ht="21" customHeight="1" thickBot="1" x14ac:dyDescent="0.3">
      <c r="A13" s="720"/>
      <c r="B13" s="712"/>
      <c r="C13" s="509" t="s">
        <v>205</v>
      </c>
      <c r="D13" s="274"/>
      <c r="E13" s="712"/>
      <c r="F13" s="723"/>
    </row>
    <row r="14" spans="1:6" ht="21" customHeight="1" thickBot="1" x14ac:dyDescent="0.3">
      <c r="A14" s="720"/>
      <c r="B14" s="712"/>
      <c r="C14" s="509" t="s">
        <v>206</v>
      </c>
      <c r="D14" s="274"/>
      <c r="E14" s="712"/>
      <c r="F14" s="723"/>
    </row>
    <row r="15" spans="1:6" ht="21" customHeight="1" thickBot="1" x14ac:dyDescent="0.3">
      <c r="A15" s="720"/>
      <c r="B15" s="712"/>
      <c r="C15" s="510" t="s">
        <v>207</v>
      </c>
      <c r="D15" s="275"/>
      <c r="E15" s="712"/>
      <c r="F15" s="723"/>
    </row>
    <row r="16" spans="1:6" ht="10.199999999999999" customHeight="1" thickBot="1" x14ac:dyDescent="0.3">
      <c r="A16" s="720"/>
      <c r="B16" s="712"/>
      <c r="C16" s="55"/>
      <c r="E16" s="712"/>
      <c r="F16" s="723"/>
    </row>
    <row r="17" spans="1:7" ht="156" customHeight="1" thickBot="1" x14ac:dyDescent="0.3">
      <c r="A17" s="720"/>
      <c r="B17" s="712"/>
      <c r="C17" s="704" t="s">
        <v>264</v>
      </c>
      <c r="D17" s="705"/>
      <c r="E17" s="712"/>
      <c r="F17" s="723"/>
    </row>
    <row r="18" spans="1:7" s="513" customFormat="1" ht="24" customHeight="1" thickBot="1" x14ac:dyDescent="0.35">
      <c r="A18" s="720"/>
      <c r="B18" s="712"/>
      <c r="C18" s="706" t="s">
        <v>182</v>
      </c>
      <c r="D18" s="707"/>
      <c r="E18" s="712"/>
      <c r="F18" s="723"/>
      <c r="G18" s="54"/>
    </row>
    <row r="19" spans="1:7" s="513" customFormat="1" ht="24" customHeight="1" thickBot="1" x14ac:dyDescent="0.35">
      <c r="A19" s="720"/>
      <c r="B19" s="712"/>
      <c r="C19" s="708" t="s">
        <v>9</v>
      </c>
      <c r="D19" s="709"/>
      <c r="E19" s="712"/>
      <c r="F19" s="723"/>
      <c r="G19" s="54"/>
    </row>
    <row r="20" spans="1:7" ht="43.95" customHeight="1" thickBot="1" x14ac:dyDescent="0.3">
      <c r="A20" s="720"/>
      <c r="B20" s="712"/>
      <c r="C20" s="728" t="s">
        <v>281</v>
      </c>
      <c r="D20" s="729"/>
      <c r="E20" s="712"/>
      <c r="F20" s="723"/>
    </row>
    <row r="21" spans="1:7" ht="8.5500000000000007" customHeight="1" thickBot="1" x14ac:dyDescent="0.4">
      <c r="A21" s="720"/>
      <c r="B21" s="712"/>
      <c r="C21" s="726"/>
      <c r="D21" s="727"/>
      <c r="E21" s="712"/>
      <c r="F21" s="723"/>
    </row>
    <row r="22" spans="1:7" ht="43.95" customHeight="1" thickBot="1" x14ac:dyDescent="0.3">
      <c r="A22" s="720"/>
      <c r="B22" s="712"/>
      <c r="C22" s="715" t="s">
        <v>11</v>
      </c>
      <c r="D22" s="716"/>
      <c r="E22" s="712"/>
      <c r="F22" s="723"/>
    </row>
    <row r="23" spans="1:7" ht="55.95" customHeight="1" thickBot="1" x14ac:dyDescent="0.3">
      <c r="A23" s="720"/>
      <c r="B23" s="712"/>
      <c r="C23" s="713" t="s">
        <v>12</v>
      </c>
      <c r="D23" s="714"/>
      <c r="E23" s="712"/>
      <c r="F23" s="723"/>
    </row>
    <row r="24" spans="1:7" s="514" customFormat="1" ht="10.199999999999999" customHeight="1" thickBot="1" x14ac:dyDescent="0.35">
      <c r="A24" s="720"/>
      <c r="B24" s="712"/>
      <c r="C24" s="5"/>
      <c r="D24" s="5"/>
      <c r="E24" s="712"/>
      <c r="F24" s="723"/>
      <c r="G24" s="5"/>
    </row>
    <row r="25" spans="1:7" ht="43.95" customHeight="1" thickBot="1" x14ac:dyDescent="0.3">
      <c r="A25" s="720"/>
      <c r="B25" s="712"/>
      <c r="C25" s="715" t="s">
        <v>13</v>
      </c>
      <c r="D25" s="716"/>
      <c r="E25" s="712"/>
      <c r="F25" s="723"/>
    </row>
    <row r="26" spans="1:7" ht="61.95" customHeight="1" thickBot="1" x14ac:dyDescent="0.3">
      <c r="A26" s="720"/>
      <c r="B26" s="712"/>
      <c r="C26" s="730" t="s">
        <v>266</v>
      </c>
      <c r="D26" s="731"/>
      <c r="E26" s="712"/>
      <c r="F26" s="723"/>
    </row>
    <row r="27" spans="1:7" ht="32.549999999999997" customHeight="1" thickBot="1" x14ac:dyDescent="0.3">
      <c r="A27" s="720"/>
      <c r="B27" s="712"/>
      <c r="C27" s="732" t="s">
        <v>265</v>
      </c>
      <c r="D27" s="733"/>
      <c r="E27" s="712"/>
      <c r="F27" s="723"/>
    </row>
    <row r="28" spans="1:7" ht="236.55" customHeight="1" thickBot="1" x14ac:dyDescent="0.3">
      <c r="A28" s="720"/>
      <c r="B28" s="712"/>
      <c r="C28" s="734" t="s">
        <v>282</v>
      </c>
      <c r="D28" s="735"/>
      <c r="E28" s="712"/>
      <c r="F28" s="723"/>
    </row>
    <row r="29" spans="1:7" ht="10.199999999999999" customHeight="1" thickBot="1" x14ac:dyDescent="0.3">
      <c r="A29" s="720"/>
      <c r="B29" s="712"/>
      <c r="C29" s="736"/>
      <c r="D29" s="736"/>
      <c r="E29" s="712"/>
      <c r="F29" s="723"/>
    </row>
    <row r="30" spans="1:7" ht="322.95" customHeight="1" thickBot="1" x14ac:dyDescent="0.3">
      <c r="A30" s="720"/>
      <c r="B30" s="712"/>
      <c r="C30" s="730" t="s">
        <v>267</v>
      </c>
      <c r="D30" s="731"/>
      <c r="E30" s="712"/>
      <c r="F30" s="723"/>
    </row>
    <row r="31" spans="1:7" s="514" customFormat="1" ht="10.199999999999999" customHeight="1" thickBot="1" x14ac:dyDescent="0.35">
      <c r="A31" s="720"/>
      <c r="B31" s="712"/>
      <c r="C31" s="5"/>
      <c r="D31" s="5"/>
      <c r="E31" s="712"/>
      <c r="F31" s="723"/>
      <c r="G31" s="5"/>
    </row>
    <row r="32" spans="1:7" ht="43.95" customHeight="1" thickBot="1" x14ac:dyDescent="0.3">
      <c r="A32" s="720"/>
      <c r="B32" s="712"/>
      <c r="C32" s="715" t="s">
        <v>17</v>
      </c>
      <c r="D32" s="716"/>
      <c r="E32" s="712"/>
      <c r="F32" s="723"/>
    </row>
    <row r="33" spans="1:7" ht="45" customHeight="1" thickBot="1" x14ac:dyDescent="0.3">
      <c r="A33" s="720"/>
      <c r="B33" s="712"/>
      <c r="C33" s="713" t="s">
        <v>18</v>
      </c>
      <c r="D33" s="714"/>
      <c r="E33" s="712"/>
      <c r="F33" s="723"/>
    </row>
    <row r="34" spans="1:7" s="514" customFormat="1" ht="10.199999999999999" customHeight="1" thickBot="1" x14ac:dyDescent="0.35">
      <c r="A34" s="720"/>
      <c r="B34" s="712"/>
      <c r="C34" s="5"/>
      <c r="D34" s="5"/>
      <c r="E34" s="712"/>
      <c r="F34" s="723"/>
      <c r="G34" s="5"/>
    </row>
    <row r="35" spans="1:7" ht="43.95" customHeight="1" thickBot="1" x14ac:dyDescent="0.3">
      <c r="A35" s="720"/>
      <c r="B35" s="712"/>
      <c r="C35" s="715" t="s">
        <v>19</v>
      </c>
      <c r="D35" s="716"/>
      <c r="E35" s="712"/>
      <c r="F35" s="723"/>
    </row>
    <row r="36" spans="1:7" ht="45" customHeight="1" thickBot="1" x14ac:dyDescent="0.3">
      <c r="A36" s="720"/>
      <c r="B36" s="712"/>
      <c r="C36" s="713" t="s">
        <v>20</v>
      </c>
      <c r="D36" s="714"/>
      <c r="E36" s="712"/>
      <c r="F36" s="723"/>
    </row>
    <row r="37" spans="1:7" s="514" customFormat="1" ht="10.199999999999999" customHeight="1" thickBot="1" x14ac:dyDescent="0.35">
      <c r="A37" s="720"/>
      <c r="B37" s="712"/>
      <c r="C37" s="739"/>
      <c r="D37" s="739"/>
      <c r="E37" s="712"/>
      <c r="F37" s="723"/>
      <c r="G37" s="5"/>
    </row>
    <row r="38" spans="1:7" s="515" customFormat="1" ht="43.95" customHeight="1" thickBot="1" x14ac:dyDescent="0.35">
      <c r="A38" s="720"/>
      <c r="B38" s="712"/>
      <c r="C38" s="715" t="s">
        <v>21</v>
      </c>
      <c r="D38" s="716"/>
      <c r="E38" s="712"/>
      <c r="F38" s="723"/>
      <c r="G38" s="53"/>
    </row>
    <row r="39" spans="1:7" ht="287.55" customHeight="1" thickBot="1" x14ac:dyDescent="0.3">
      <c r="A39" s="720"/>
      <c r="B39" s="712"/>
      <c r="C39" s="718" t="s">
        <v>283</v>
      </c>
      <c r="D39" s="719"/>
      <c r="E39" s="712"/>
      <c r="F39" s="723"/>
    </row>
    <row r="40" spans="1:7" ht="10.199999999999999" customHeight="1" thickBot="1" x14ac:dyDescent="0.3">
      <c r="A40" s="720"/>
      <c r="B40" s="712"/>
      <c r="E40" s="712"/>
      <c r="F40" s="723"/>
    </row>
    <row r="41" spans="1:7" ht="43.95" customHeight="1" thickBot="1" x14ac:dyDescent="0.3">
      <c r="A41" s="720"/>
      <c r="B41" s="712"/>
      <c r="C41" s="715" t="s">
        <v>22</v>
      </c>
      <c r="D41" s="716"/>
      <c r="E41" s="712"/>
      <c r="F41" s="723"/>
    </row>
    <row r="42" spans="1:7" ht="28.2" customHeight="1" thickBot="1" x14ac:dyDescent="0.3">
      <c r="A42" s="720"/>
      <c r="B42" s="712"/>
      <c r="C42" s="713" t="s">
        <v>23</v>
      </c>
      <c r="D42" s="714"/>
      <c r="E42" s="712"/>
      <c r="F42" s="723"/>
    </row>
    <row r="43" spans="1:7" ht="10.199999999999999" customHeight="1" thickBot="1" x14ac:dyDescent="0.3">
      <c r="A43" s="720"/>
      <c r="B43" s="712"/>
      <c r="D43" s="54"/>
      <c r="E43" s="712"/>
      <c r="F43" s="723"/>
    </row>
    <row r="44" spans="1:7" ht="43.95" customHeight="1" thickBot="1" x14ac:dyDescent="0.3">
      <c r="A44" s="720"/>
      <c r="B44" s="712"/>
      <c r="C44" s="715" t="s">
        <v>24</v>
      </c>
      <c r="D44" s="716"/>
      <c r="E44" s="712"/>
      <c r="F44" s="723"/>
    </row>
    <row r="45" spans="1:7" ht="241.95" customHeight="1" thickBot="1" x14ac:dyDescent="0.3">
      <c r="A45" s="720"/>
      <c r="B45" s="712"/>
      <c r="C45" s="713" t="s">
        <v>218</v>
      </c>
      <c r="D45" s="714"/>
      <c r="E45" s="712"/>
      <c r="F45" s="723"/>
    </row>
    <row r="46" spans="1:7" ht="10.199999999999999" customHeight="1" thickBot="1" x14ac:dyDescent="0.3">
      <c r="A46" s="720"/>
      <c r="B46" s="712"/>
      <c r="C46" s="717"/>
      <c r="D46" s="717"/>
      <c r="E46" s="712"/>
      <c r="F46" s="723"/>
    </row>
    <row r="47" spans="1:7" s="516" customFormat="1" ht="43.95" customHeight="1" thickBot="1" x14ac:dyDescent="0.35">
      <c r="A47" s="720"/>
      <c r="B47" s="712"/>
      <c r="C47" s="715" t="s">
        <v>25</v>
      </c>
      <c r="D47" s="716"/>
      <c r="E47" s="712"/>
      <c r="F47" s="723"/>
      <c r="G47" s="52"/>
    </row>
    <row r="48" spans="1:7" ht="30" customHeight="1" thickBot="1" x14ac:dyDescent="0.3">
      <c r="A48" s="720"/>
      <c r="B48" s="712"/>
      <c r="C48" s="713" t="s">
        <v>26</v>
      </c>
      <c r="D48" s="714"/>
      <c r="E48" s="712"/>
      <c r="F48" s="723"/>
    </row>
    <row r="49" spans="1:7" ht="10.199999999999999" customHeight="1" thickBot="1" x14ac:dyDescent="0.3">
      <c r="A49" s="720"/>
      <c r="B49" s="712"/>
      <c r="E49" s="712"/>
      <c r="F49" s="723"/>
    </row>
    <row r="50" spans="1:7" s="516" customFormat="1" ht="43.95" customHeight="1" thickBot="1" x14ac:dyDescent="0.35">
      <c r="A50" s="720"/>
      <c r="B50" s="712"/>
      <c r="C50" s="715" t="s">
        <v>219</v>
      </c>
      <c r="D50" s="716"/>
      <c r="E50" s="712"/>
      <c r="F50" s="723"/>
      <c r="G50" s="52"/>
    </row>
    <row r="51" spans="1:7" ht="14.55" hidden="1" customHeight="1" thickBot="1" x14ac:dyDescent="0.3">
      <c r="A51" s="720"/>
      <c r="B51" s="712"/>
      <c r="C51" s="737" t="s">
        <v>27</v>
      </c>
      <c r="D51" s="738"/>
      <c r="E51" s="712"/>
      <c r="F51" s="723"/>
    </row>
    <row r="52" spans="1:7" ht="104.55" customHeight="1" thickBot="1" x14ac:dyDescent="0.3">
      <c r="A52" s="720"/>
      <c r="B52" s="712"/>
      <c r="C52" s="734" t="s">
        <v>284</v>
      </c>
      <c r="D52" s="735"/>
      <c r="E52" s="712"/>
      <c r="F52" s="723"/>
    </row>
    <row r="53" spans="1:7" ht="14.55" customHeight="1" x14ac:dyDescent="0.25">
      <c r="A53" s="720"/>
      <c r="B53" s="712"/>
      <c r="C53" s="712"/>
      <c r="D53" s="712"/>
      <c r="E53" s="712"/>
      <c r="F53" s="723"/>
    </row>
    <row r="54" spans="1:7" s="517" customFormat="1" ht="14.55" customHeight="1" x14ac:dyDescent="0.25">
      <c r="A54" s="720"/>
      <c r="B54" s="725"/>
      <c r="C54" s="725"/>
      <c r="D54" s="725"/>
      <c r="E54" s="725"/>
      <c r="F54" s="724"/>
      <c r="G54" s="507"/>
    </row>
    <row r="55" spans="1:7" ht="14.55" hidden="1" customHeight="1" x14ac:dyDescent="0.25">
      <c r="A55" s="511"/>
    </row>
    <row r="56" spans="1:7" ht="14.55" hidden="1" customHeight="1" x14ac:dyDescent="0.25">
      <c r="A56" s="511"/>
    </row>
    <row r="57" spans="1:7" ht="14.55" hidden="1" customHeight="1" x14ac:dyDescent="0.25">
      <c r="A57" s="511"/>
    </row>
    <row r="58" spans="1:7" ht="14.55" hidden="1" customHeight="1" x14ac:dyDescent="0.25">
      <c r="A58" s="511"/>
    </row>
    <row r="59" spans="1:7" ht="14.55" hidden="1" customHeight="1" x14ac:dyDescent="0.25">
      <c r="A59" s="511"/>
    </row>
    <row r="60" spans="1:7" ht="14.55" hidden="1" customHeight="1" x14ac:dyDescent="0.25">
      <c r="A60" s="511"/>
    </row>
    <row r="61" spans="1:7" ht="14.55" hidden="1" customHeight="1" x14ac:dyDescent="0.25">
      <c r="A61" s="511"/>
    </row>
    <row r="62" spans="1:7" ht="13.2" hidden="1" x14ac:dyDescent="0.25">
      <c r="A62" s="511"/>
    </row>
  </sheetData>
  <sheetProtection selectLockedCells="1"/>
  <mergeCells count="39">
    <mergeCell ref="C32:D32"/>
    <mergeCell ref="C30:D30"/>
    <mergeCell ref="C38:D38"/>
    <mergeCell ref="C36:D36"/>
    <mergeCell ref="C35:D35"/>
    <mergeCell ref="C33:D33"/>
    <mergeCell ref="C37:D37"/>
    <mergeCell ref="A1:A54"/>
    <mergeCell ref="B1:F1"/>
    <mergeCell ref="F2:F54"/>
    <mergeCell ref="B54:E54"/>
    <mergeCell ref="C21:D21"/>
    <mergeCell ref="C20:D20"/>
    <mergeCell ref="C22:D22"/>
    <mergeCell ref="C23:D23"/>
    <mergeCell ref="C25:D25"/>
    <mergeCell ref="C26:D26"/>
    <mergeCell ref="C27:D27"/>
    <mergeCell ref="C28:D28"/>
    <mergeCell ref="C29:D29"/>
    <mergeCell ref="C52:D52"/>
    <mergeCell ref="C51:D51"/>
    <mergeCell ref="C50:D50"/>
    <mergeCell ref="C17:D17"/>
    <mergeCell ref="C18:D18"/>
    <mergeCell ref="C19:D19"/>
    <mergeCell ref="C3:D3"/>
    <mergeCell ref="B53:E53"/>
    <mergeCell ref="E2:E52"/>
    <mergeCell ref="B2:D2"/>
    <mergeCell ref="B3:B52"/>
    <mergeCell ref="C48:D48"/>
    <mergeCell ref="C42:D42"/>
    <mergeCell ref="C41:D41"/>
    <mergeCell ref="C47:D47"/>
    <mergeCell ref="C45:D45"/>
    <mergeCell ref="C44:D44"/>
    <mergeCell ref="C46:D46"/>
    <mergeCell ref="C39:D39"/>
  </mergeCells>
  <hyperlinks>
    <hyperlink ref="C27" r:id="rId1" xr:uid="{00000000-0004-0000-0000-000000000000}"/>
  </hyperlinks>
  <printOptions horizontalCentered="1"/>
  <pageMargins left="0.74803149606299213" right="0.74803149606299213" top="0.98425196850393704" bottom="0.98425196850393704" header="0.51181102362204722" footer="0.51181102362204722"/>
  <pageSetup paperSize="9" scale="41" fitToHeight="2"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16"/>
  <sheetViews>
    <sheetView zoomScale="90" zoomScaleNormal="90" workbookViewId="0">
      <selection activeCell="G19" sqref="G19"/>
    </sheetView>
  </sheetViews>
  <sheetFormatPr defaultColWidth="0" defaultRowHeight="14.7" customHeight="1" zeroHeight="1" x14ac:dyDescent="0.25"/>
  <cols>
    <col min="1" max="1" width="3.5546875" style="2" customWidth="1"/>
    <col min="2" max="2" width="60.21875" style="2" customWidth="1"/>
    <col min="3" max="3" width="11.77734375" style="2" customWidth="1"/>
    <col min="4" max="4" width="12.21875" style="2" customWidth="1"/>
    <col min="5" max="5" width="12.77734375" style="2" customWidth="1"/>
    <col min="6" max="6" width="12.44140625" style="2" customWidth="1"/>
    <col min="7" max="7" width="12.21875" style="2" bestFit="1" customWidth="1"/>
    <col min="8" max="19" width="10.5546875" style="2" customWidth="1"/>
    <col min="20" max="21" width="9.21875" style="2" customWidth="1"/>
    <col min="22" max="30" width="0" style="2" hidden="1" customWidth="1"/>
    <col min="31" max="16384" width="9.21875" style="2" hidden="1"/>
  </cols>
  <sheetData>
    <row r="1" spans="1:20" ht="18.45" customHeight="1" x14ac:dyDescent="0.35">
      <c r="B1" s="640" t="s">
        <v>312</v>
      </c>
    </row>
    <row r="2" spans="1:20" ht="24" customHeight="1" thickBot="1" x14ac:dyDescent="0.35">
      <c r="A2" s="47"/>
      <c r="B2" s="28"/>
    </row>
    <row r="3" spans="1:20" ht="32.1" customHeight="1" thickBot="1" x14ac:dyDescent="0.3">
      <c r="A3" s="47"/>
      <c r="B3" s="841" t="s">
        <v>313</v>
      </c>
      <c r="C3" s="842"/>
      <c r="D3" s="842"/>
      <c r="E3" s="842"/>
      <c r="F3" s="842"/>
      <c r="G3" s="842"/>
      <c r="H3" s="842"/>
      <c r="I3" s="842"/>
      <c r="J3" s="842"/>
      <c r="K3" s="842"/>
      <c r="L3" s="842"/>
      <c r="M3" s="842"/>
      <c r="N3" s="842"/>
      <c r="O3" s="842"/>
      <c r="P3" s="842"/>
      <c r="Q3" s="842"/>
      <c r="R3" s="842"/>
      <c r="S3" s="843"/>
    </row>
    <row r="4" spans="1:20" ht="13.05" customHeight="1" thickBot="1" x14ac:dyDescent="0.35">
      <c r="A4" s="47"/>
      <c r="B4" s="41"/>
      <c r="C4" s="41"/>
      <c r="D4" s="41"/>
      <c r="E4" s="41"/>
      <c r="F4" s="41"/>
      <c r="G4" s="41"/>
      <c r="H4" s="41"/>
      <c r="I4" s="41"/>
      <c r="J4" s="41"/>
      <c r="K4" s="41"/>
      <c r="L4" s="41"/>
      <c r="M4" s="41"/>
    </row>
    <row r="5" spans="1:20" ht="14.7" customHeight="1" thickBot="1" x14ac:dyDescent="0.35">
      <c r="A5" s="47"/>
      <c r="B5" s="28"/>
      <c r="C5" s="698" t="s">
        <v>280</v>
      </c>
      <c r="D5" s="699" t="s">
        <v>279</v>
      </c>
      <c r="E5" s="699" t="s">
        <v>278</v>
      </c>
      <c r="F5" s="642" t="s">
        <v>110</v>
      </c>
      <c r="G5" s="642" t="s">
        <v>111</v>
      </c>
      <c r="H5" s="643" t="s">
        <v>112</v>
      </c>
      <c r="I5" s="642" t="s">
        <v>113</v>
      </c>
      <c r="J5" s="642" t="s">
        <v>114</v>
      </c>
      <c r="K5" s="642" t="s">
        <v>115</v>
      </c>
      <c r="L5" s="642" t="s">
        <v>116</v>
      </c>
      <c r="M5" s="642" t="s">
        <v>117</v>
      </c>
      <c r="N5" s="642" t="s">
        <v>118</v>
      </c>
      <c r="O5" s="642" t="s">
        <v>119</v>
      </c>
      <c r="P5" s="642" t="s">
        <v>121</v>
      </c>
      <c r="Q5" s="642" t="s">
        <v>122</v>
      </c>
      <c r="R5" s="642" t="s">
        <v>184</v>
      </c>
      <c r="S5" s="644" t="s">
        <v>185</v>
      </c>
      <c r="T5" s="32"/>
    </row>
    <row r="6" spans="1:20" ht="14.7" customHeight="1" x14ac:dyDescent="0.3">
      <c r="A6" s="47"/>
      <c r="B6" s="378" t="s">
        <v>136</v>
      </c>
      <c r="C6" s="645">
        <v>5.5100000000000003E-2</v>
      </c>
      <c r="D6" s="646">
        <v>5.5100000000000003E-2</v>
      </c>
      <c r="E6" s="646">
        <v>5.5100000000000003E-2</v>
      </c>
      <c r="F6" s="646">
        <v>5.5100000000000003E-2</v>
      </c>
      <c r="G6" s="646">
        <v>5.5100000000000003E-2</v>
      </c>
      <c r="H6" s="646">
        <v>5.5100000000000003E-2</v>
      </c>
      <c r="I6" s="646">
        <v>5.5100000000000003E-2</v>
      </c>
      <c r="J6" s="646">
        <v>5.5100000000000003E-2</v>
      </c>
      <c r="K6" s="646">
        <v>5.5100000000000003E-2</v>
      </c>
      <c r="L6" s="646">
        <v>5.5100000000000003E-2</v>
      </c>
      <c r="M6" s="646">
        <v>5.5100000000000003E-2</v>
      </c>
      <c r="N6" s="646">
        <v>5.5100000000000003E-2</v>
      </c>
      <c r="O6" s="646">
        <v>5.5100000000000003E-2</v>
      </c>
      <c r="P6" s="646">
        <v>5.5100000000000003E-2</v>
      </c>
      <c r="Q6" s="646">
        <v>5.5100000000000003E-2</v>
      </c>
      <c r="R6" s="646">
        <v>5.5100000000000003E-2</v>
      </c>
      <c r="S6" s="647">
        <v>5.5100000000000003E-2</v>
      </c>
      <c r="T6" s="362"/>
    </row>
    <row r="7" spans="1:20" ht="14.7" customHeight="1" thickBot="1" x14ac:dyDescent="0.35">
      <c r="A7" s="47"/>
      <c r="B7" s="379" t="s">
        <v>137</v>
      </c>
      <c r="C7" s="366">
        <v>0.02</v>
      </c>
      <c r="D7" s="367">
        <v>0.02</v>
      </c>
      <c r="E7" s="367">
        <v>8.1000000000000003E-2</v>
      </c>
      <c r="F7" s="367">
        <v>5.1999999999999998E-2</v>
      </c>
      <c r="G7" s="367">
        <v>0.02</v>
      </c>
      <c r="H7" s="367">
        <v>0.02</v>
      </c>
      <c r="I7" s="367">
        <v>0.02</v>
      </c>
      <c r="J7" s="367">
        <v>0.02</v>
      </c>
      <c r="K7" s="367">
        <v>0.02</v>
      </c>
      <c r="L7" s="367">
        <v>0.02</v>
      </c>
      <c r="M7" s="367">
        <v>0.02</v>
      </c>
      <c r="N7" s="367">
        <v>0.02</v>
      </c>
      <c r="O7" s="367">
        <v>0.02</v>
      </c>
      <c r="P7" s="367">
        <v>0.02</v>
      </c>
      <c r="Q7" s="367">
        <v>0.02</v>
      </c>
      <c r="R7" s="367">
        <v>0.02</v>
      </c>
      <c r="S7" s="368">
        <v>0.02</v>
      </c>
      <c r="T7" s="362"/>
    </row>
    <row r="8" spans="1:20" ht="14.7" customHeight="1" thickBot="1" x14ac:dyDescent="0.35">
      <c r="A8" s="47"/>
      <c r="B8" s="8"/>
      <c r="C8" s="8"/>
      <c r="D8" s="8"/>
      <c r="E8" s="8"/>
      <c r="F8" s="8"/>
      <c r="G8" s="8"/>
      <c r="H8" s="8"/>
      <c r="I8" s="8"/>
      <c r="J8" s="8"/>
      <c r="K8" s="8"/>
      <c r="L8" s="8"/>
      <c r="M8" s="8"/>
      <c r="N8" s="8"/>
      <c r="O8" s="8"/>
      <c r="P8" s="8"/>
      <c r="Q8" s="8"/>
      <c r="R8" s="8"/>
      <c r="S8" s="8"/>
      <c r="T8" s="8"/>
    </row>
    <row r="9" spans="1:20" ht="14.7" customHeight="1" x14ac:dyDescent="0.3">
      <c r="A9" s="47"/>
      <c r="B9" s="378" t="s">
        <v>138</v>
      </c>
      <c r="C9" s="645">
        <v>8.3199999999999996E-2</v>
      </c>
      <c r="D9" s="646">
        <v>8.3199999999999996E-2</v>
      </c>
      <c r="E9" s="646">
        <v>8.3199999999999996E-2</v>
      </c>
      <c r="F9" s="646">
        <v>8.3199999999999996E-2</v>
      </c>
      <c r="G9" s="646">
        <v>8.3199999999999996E-2</v>
      </c>
      <c r="H9" s="646">
        <v>8.3199999999999996E-2</v>
      </c>
      <c r="I9" s="646">
        <v>8.3199999999999996E-2</v>
      </c>
      <c r="J9" s="646">
        <v>8.3199999999999996E-2</v>
      </c>
      <c r="K9" s="646">
        <v>8.3199999999999996E-2</v>
      </c>
      <c r="L9" s="646">
        <v>8.3199999999999996E-2</v>
      </c>
      <c r="M9" s="646">
        <v>8.3199999999999996E-2</v>
      </c>
      <c r="N9" s="646">
        <v>8.3199999999999996E-2</v>
      </c>
      <c r="O9" s="646">
        <v>8.3199999999999996E-2</v>
      </c>
      <c r="P9" s="646">
        <v>8.3199999999999996E-2</v>
      </c>
      <c r="Q9" s="646">
        <v>8.3199999999999996E-2</v>
      </c>
      <c r="R9" s="646">
        <v>8.3199999999999996E-2</v>
      </c>
      <c r="S9" s="647">
        <v>8.3199999999999996E-2</v>
      </c>
      <c r="T9" s="362"/>
    </row>
    <row r="10" spans="1:20" ht="14.7" customHeight="1" thickBot="1" x14ac:dyDescent="0.35">
      <c r="A10" s="47"/>
      <c r="B10" s="379" t="s">
        <v>139</v>
      </c>
      <c r="C10" s="366">
        <v>0.02</v>
      </c>
      <c r="D10" s="367">
        <v>0.02</v>
      </c>
      <c r="E10" s="367">
        <v>7.9000000000000001E-2</v>
      </c>
      <c r="F10" s="367">
        <v>6.8000000000000005E-2</v>
      </c>
      <c r="G10" s="367">
        <v>2.1999999999999999E-2</v>
      </c>
      <c r="H10" s="367">
        <v>0.02</v>
      </c>
      <c r="I10" s="367">
        <v>0.02</v>
      </c>
      <c r="J10" s="367">
        <v>0.02</v>
      </c>
      <c r="K10" s="367">
        <v>0.02</v>
      </c>
      <c r="L10" s="367">
        <v>0.02</v>
      </c>
      <c r="M10" s="367">
        <v>0.02</v>
      </c>
      <c r="N10" s="367">
        <v>0.02</v>
      </c>
      <c r="O10" s="367">
        <v>0.02</v>
      </c>
      <c r="P10" s="367">
        <v>0.02</v>
      </c>
      <c r="Q10" s="367">
        <v>0.02</v>
      </c>
      <c r="R10" s="367">
        <v>0.02</v>
      </c>
      <c r="S10" s="368">
        <v>0.02</v>
      </c>
      <c r="T10" s="362"/>
    </row>
    <row r="11" spans="1:20" ht="14.7" customHeight="1" thickBot="1" x14ac:dyDescent="0.35">
      <c r="A11" s="47"/>
      <c r="C11" s="362"/>
      <c r="D11" s="362"/>
    </row>
    <row r="12" spans="1:20" ht="14.7" customHeight="1" x14ac:dyDescent="0.3">
      <c r="A12" s="47"/>
      <c r="B12" s="378" t="s">
        <v>140</v>
      </c>
      <c r="C12" s="369">
        <f t="shared" ref="C12:G13" si="0">D12*(1+C6)</f>
        <v>1.3075795361699554</v>
      </c>
      <c r="D12" s="370">
        <f t="shared" si="0"/>
        <v>1.2392944139607198</v>
      </c>
      <c r="E12" s="370">
        <f t="shared" si="0"/>
        <v>1.1745753141509998</v>
      </c>
      <c r="F12" s="370">
        <f t="shared" si="0"/>
        <v>1.1132360099999998</v>
      </c>
      <c r="G12" s="370">
        <f t="shared" si="0"/>
        <v>1.0550999999999999</v>
      </c>
      <c r="H12" s="370">
        <v>1</v>
      </c>
      <c r="I12" s="370">
        <f t="shared" ref="I12:S12" si="1">H12/(1+I6)</f>
        <v>0.94777746185195721</v>
      </c>
      <c r="J12" s="370">
        <f t="shared" si="1"/>
        <v>0.89828211719453821</v>
      </c>
      <c r="K12" s="370">
        <f t="shared" si="1"/>
        <v>0.85137154506164181</v>
      </c>
      <c r="L12" s="370">
        <f t="shared" si="1"/>
        <v>0.80691076207150214</v>
      </c>
      <c r="M12" s="370">
        <f t="shared" si="1"/>
        <v>0.76477183401715687</v>
      </c>
      <c r="N12" s="370">
        <f t="shared" si="1"/>
        <v>0.72483350774064725</v>
      </c>
      <c r="O12" s="370">
        <f t="shared" si="1"/>
        <v>0.68698086223168164</v>
      </c>
      <c r="P12" s="370">
        <f t="shared" si="1"/>
        <v>0.65110497794681232</v>
      </c>
      <c r="Q12" s="370">
        <f t="shared" si="1"/>
        <v>0.61710262339760436</v>
      </c>
      <c r="R12" s="370">
        <f t="shared" si="1"/>
        <v>0.58487595810596571</v>
      </c>
      <c r="S12" s="371">
        <f t="shared" si="1"/>
        <v>0.55433225107190387</v>
      </c>
    </row>
    <row r="13" spans="1:20" ht="14.7" customHeight="1" x14ac:dyDescent="0.3">
      <c r="A13" s="47"/>
      <c r="B13" s="380" t="s">
        <v>141</v>
      </c>
      <c r="C13" s="372">
        <f t="shared" si="0"/>
        <v>1.206818472096</v>
      </c>
      <c r="D13" s="373">
        <f t="shared" si="0"/>
        <v>1.1831553647999999</v>
      </c>
      <c r="E13" s="373">
        <f t="shared" si="0"/>
        <v>1.1599562399999999</v>
      </c>
      <c r="F13" s="373">
        <f t="shared" si="0"/>
        <v>1.07304</v>
      </c>
      <c r="G13" s="373">
        <f t="shared" si="0"/>
        <v>1.02</v>
      </c>
      <c r="H13" s="373">
        <v>1</v>
      </c>
      <c r="I13" s="373">
        <f t="shared" ref="I13:S13" si="2">H13/(1+I7)</f>
        <v>0.98039215686274506</v>
      </c>
      <c r="J13" s="373">
        <f t="shared" si="2"/>
        <v>0.96116878123798533</v>
      </c>
      <c r="K13" s="373">
        <f t="shared" si="2"/>
        <v>0.94232233454704439</v>
      </c>
      <c r="L13" s="373">
        <f t="shared" si="2"/>
        <v>0.92384542602651409</v>
      </c>
      <c r="M13" s="373">
        <f t="shared" si="2"/>
        <v>0.90573080982991572</v>
      </c>
      <c r="N13" s="373">
        <f t="shared" si="2"/>
        <v>0.88797138218619187</v>
      </c>
      <c r="O13" s="373">
        <f t="shared" si="2"/>
        <v>0.87056017861391355</v>
      </c>
      <c r="P13" s="373">
        <f t="shared" si="2"/>
        <v>0.85349037119011129</v>
      </c>
      <c r="Q13" s="373">
        <f t="shared" si="2"/>
        <v>0.83675526587265814</v>
      </c>
      <c r="R13" s="373">
        <f t="shared" si="2"/>
        <v>0.82034829987515501</v>
      </c>
      <c r="S13" s="374">
        <f t="shared" si="2"/>
        <v>0.80426303909328922</v>
      </c>
    </row>
    <row r="14" spans="1:20" ht="14.7" customHeight="1" thickBot="1" x14ac:dyDescent="0.35">
      <c r="A14" s="47"/>
      <c r="B14" s="379" t="s">
        <v>142</v>
      </c>
      <c r="C14" s="375">
        <f>C12*C13</f>
        <v>1.578011137984622</v>
      </c>
      <c r="D14" s="376">
        <f>D12*D13</f>
        <v>1.4662778344442975</v>
      </c>
      <c r="E14" s="376">
        <f>E12*E13</f>
        <v>1.3624559649994124</v>
      </c>
      <c r="F14" s="376">
        <f>F12*F13</f>
        <v>1.1945467681703998</v>
      </c>
      <c r="G14" s="376">
        <f>G12*G13</f>
        <v>1.0762019999999999</v>
      </c>
      <c r="H14" s="376">
        <v>1</v>
      </c>
      <c r="I14" s="376">
        <f t="shared" ref="I14:S14" si="3">I12*I13</f>
        <v>0.92919359005093838</v>
      </c>
      <c r="J14" s="376">
        <f t="shared" si="3"/>
        <v>0.86340072779175137</v>
      </c>
      <c r="K14" s="376">
        <f t="shared" si="3"/>
        <v>0.80226642190941055</v>
      </c>
      <c r="L14" s="376">
        <f t="shared" si="3"/>
        <v>0.74546081675132603</v>
      </c>
      <c r="M14" s="376">
        <f t="shared" si="3"/>
        <v>0.69267741255946935</v>
      </c>
      <c r="N14" s="376">
        <f t="shared" si="3"/>
        <v>0.64363141172332838</v>
      </c>
      <c r="O14" s="376">
        <f t="shared" si="3"/>
        <v>0.59805818212875306</v>
      </c>
      <c r="P14" s="376">
        <f t="shared" si="3"/>
        <v>0.55571182931155405</v>
      </c>
      <c r="Q14" s="376">
        <f t="shared" si="3"/>
        <v>0.51636386971177728</v>
      </c>
      <c r="R14" s="376">
        <f t="shared" si="3"/>
        <v>0.47980199787008138</v>
      </c>
      <c r="S14" s="377">
        <f t="shared" si="3"/>
        <v>0.44582894091451364</v>
      </c>
    </row>
    <row r="15" spans="1:20" ht="14.7" customHeight="1" thickBot="1" x14ac:dyDescent="0.3">
      <c r="A15" s="47"/>
      <c r="B15" s="257"/>
    </row>
    <row r="16" spans="1:20" ht="14.7" customHeight="1" x14ac:dyDescent="0.3">
      <c r="A16" s="47"/>
      <c r="B16" s="378" t="s">
        <v>143</v>
      </c>
      <c r="C16" s="369">
        <f t="shared" ref="C16:G17" si="4">D16*(1+C9)</f>
        <v>1.4912252774413179</v>
      </c>
      <c r="D16" s="370">
        <f t="shared" si="4"/>
        <v>1.3766850788786171</v>
      </c>
      <c r="E16" s="370">
        <f t="shared" si="4"/>
        <v>1.2709426503679997</v>
      </c>
      <c r="F16" s="370">
        <f t="shared" si="4"/>
        <v>1.1733222399999998</v>
      </c>
      <c r="G16" s="370">
        <f t="shared" si="4"/>
        <v>1.0831999999999999</v>
      </c>
      <c r="H16" s="370">
        <v>1</v>
      </c>
      <c r="I16" s="370">
        <f t="shared" ref="I16:S16" si="5">H16/(1+I9)</f>
        <v>0.92319054652880361</v>
      </c>
      <c r="J16" s="370">
        <f t="shared" si="5"/>
        <v>0.85228078520015105</v>
      </c>
      <c r="K16" s="370">
        <f t="shared" si="5"/>
        <v>0.7868175638849253</v>
      </c>
      <c r="L16" s="370">
        <f t="shared" si="5"/>
        <v>0.72638253682138598</v>
      </c>
      <c r="M16" s="370">
        <f t="shared" si="5"/>
        <v>0.67058949115711408</v>
      </c>
      <c r="N16" s="370">
        <f t="shared" si="5"/>
        <v>0.61908187883780841</v>
      </c>
      <c r="O16" s="370">
        <f t="shared" si="5"/>
        <v>0.57153053807035492</v>
      </c>
      <c r="P16" s="370">
        <f t="shared" si="5"/>
        <v>0.5276315897990721</v>
      </c>
      <c r="Q16" s="370">
        <f t="shared" si="5"/>
        <v>0.48710449575246689</v>
      </c>
      <c r="R16" s="370">
        <f t="shared" si="5"/>
        <v>0.44969026565035719</v>
      </c>
      <c r="S16" s="371">
        <f t="shared" si="5"/>
        <v>0.41514980211443614</v>
      </c>
    </row>
    <row r="17" spans="1:24" ht="14.7" customHeight="1" x14ac:dyDescent="0.3">
      <c r="A17" s="47"/>
      <c r="B17" s="380" t="s">
        <v>144</v>
      </c>
      <c r="C17" s="372">
        <f t="shared" si="4"/>
        <v>1.2253042410336001</v>
      </c>
      <c r="D17" s="373">
        <f t="shared" si="4"/>
        <v>1.20127866768</v>
      </c>
      <c r="E17" s="373">
        <f t="shared" si="4"/>
        <v>1.1777241839999999</v>
      </c>
      <c r="F17" s="373">
        <f t="shared" si="4"/>
        <v>1.091496</v>
      </c>
      <c r="G17" s="373">
        <f t="shared" si="4"/>
        <v>1.022</v>
      </c>
      <c r="H17" s="373">
        <v>1</v>
      </c>
      <c r="I17" s="373">
        <f t="shared" ref="I17:S17" si="6">H17/(1+I10)</f>
        <v>0.98039215686274506</v>
      </c>
      <c r="J17" s="373">
        <f t="shared" si="6"/>
        <v>0.96116878123798533</v>
      </c>
      <c r="K17" s="373">
        <f t="shared" si="6"/>
        <v>0.94232233454704439</v>
      </c>
      <c r="L17" s="373">
        <f t="shared" si="6"/>
        <v>0.92384542602651409</v>
      </c>
      <c r="M17" s="373">
        <f t="shared" si="6"/>
        <v>0.90573080982991572</v>
      </c>
      <c r="N17" s="373">
        <f t="shared" si="6"/>
        <v>0.88797138218619187</v>
      </c>
      <c r="O17" s="373">
        <f t="shared" si="6"/>
        <v>0.87056017861391355</v>
      </c>
      <c r="P17" s="373">
        <f t="shared" si="6"/>
        <v>0.85349037119011129</v>
      </c>
      <c r="Q17" s="373">
        <f t="shared" si="6"/>
        <v>0.83675526587265814</v>
      </c>
      <c r="R17" s="373">
        <f t="shared" si="6"/>
        <v>0.82034829987515501</v>
      </c>
      <c r="S17" s="374">
        <f t="shared" si="6"/>
        <v>0.80426303909328922</v>
      </c>
    </row>
    <row r="18" spans="1:24" ht="14.7" customHeight="1" thickBot="1" x14ac:dyDescent="0.35">
      <c r="A18" s="47"/>
      <c r="B18" s="379" t="s">
        <v>145</v>
      </c>
      <c r="C18" s="375">
        <f>C16*C17</f>
        <v>1.8272046567853539</v>
      </c>
      <c r="D18" s="376">
        <f>D16*D17</f>
        <v>1.6537824173702409</v>
      </c>
      <c r="E18" s="376">
        <f>E16*E17</f>
        <v>1.4968198958154495</v>
      </c>
      <c r="F18" s="376">
        <f>F16*F17</f>
        <v>1.2806765316710398</v>
      </c>
      <c r="G18" s="376">
        <f>G16*G17</f>
        <v>1.1070304</v>
      </c>
      <c r="H18" s="376">
        <v>1</v>
      </c>
      <c r="I18" s="376">
        <f t="shared" ref="I18:S18" si="7">I16*I17</f>
        <v>0.90508877110667019</v>
      </c>
      <c r="J18" s="376">
        <f t="shared" si="7"/>
        <v>0.8191856835833824</v>
      </c>
      <c r="K18" s="376">
        <f t="shared" si="7"/>
        <v>0.74143576366266106</v>
      </c>
      <c r="L18" s="376">
        <f t="shared" si="7"/>
        <v>0.67106518418797334</v>
      </c>
      <c r="M18" s="376">
        <f t="shared" si="7"/>
        <v>0.607373562889164</v>
      </c>
      <c r="N18" s="376">
        <f t="shared" si="7"/>
        <v>0.54972699163803329</v>
      </c>
      <c r="O18" s="376">
        <f t="shared" si="7"/>
        <v>0.4975517273058343</v>
      </c>
      <c r="P18" s="376">
        <f t="shared" si="7"/>
        <v>0.45032848142923859</v>
      </c>
      <c r="Q18" s="376">
        <f t="shared" si="7"/>
        <v>0.40758725185112249</v>
      </c>
      <c r="R18" s="376">
        <f t="shared" si="7"/>
        <v>0.36890264489667735</v>
      </c>
      <c r="S18" s="377">
        <f t="shared" si="7"/>
        <v>0.33388964152753403</v>
      </c>
    </row>
    <row r="19" spans="1:24" ht="14.7" customHeight="1" thickBot="1" x14ac:dyDescent="0.35">
      <c r="A19" s="47"/>
      <c r="B19" s="8"/>
    </row>
    <row r="20" spans="1:24" ht="21.75" customHeight="1" thickBot="1" x14ac:dyDescent="0.35">
      <c r="A20" s="47"/>
      <c r="B20" s="648" t="s">
        <v>314</v>
      </c>
      <c r="C20" s="28"/>
      <c r="V20" s="48"/>
      <c r="W20" s="48"/>
      <c r="X20" s="48"/>
    </row>
    <row r="21" spans="1:24" ht="29.4" thickBot="1" x14ac:dyDescent="0.35">
      <c r="A21" s="47"/>
      <c r="B21" s="649" t="s">
        <v>315</v>
      </c>
      <c r="C21" s="399" t="s">
        <v>188</v>
      </c>
      <c r="D21" s="565"/>
      <c r="E21" s="53"/>
      <c r="F21" s="53"/>
      <c r="G21" s="53"/>
      <c r="H21" s="53"/>
      <c r="I21" s="53"/>
      <c r="V21" s="48"/>
      <c r="W21" s="48"/>
      <c r="X21" s="48"/>
    </row>
    <row r="22" spans="1:24" ht="15" thickBot="1" x14ac:dyDescent="0.35">
      <c r="A22" s="47"/>
      <c r="B22" s="483"/>
      <c r="C22" s="481"/>
      <c r="D22" s="476"/>
      <c r="E22" s="476"/>
      <c r="F22" s="476"/>
      <c r="G22" s="476"/>
      <c r="H22" s="476"/>
      <c r="I22" s="476"/>
      <c r="V22" s="48"/>
      <c r="W22" s="48"/>
      <c r="X22" s="48"/>
    </row>
    <row r="23" spans="1:24" ht="14.4" x14ac:dyDescent="0.3">
      <c r="A23" s="47"/>
      <c r="B23" s="853"/>
      <c r="C23" s="549"/>
      <c r="D23" s="867" t="s">
        <v>260</v>
      </c>
      <c r="E23" s="868"/>
      <c r="F23" s="868"/>
      <c r="G23" s="868"/>
      <c r="H23" s="869"/>
      <c r="I23" s="476"/>
      <c r="V23" s="48"/>
      <c r="W23" s="48"/>
      <c r="X23" s="48"/>
    </row>
    <row r="24" spans="1:24" ht="15" thickBot="1" x14ac:dyDescent="0.35">
      <c r="A24" s="47"/>
      <c r="B24" s="854"/>
      <c r="C24" s="550"/>
      <c r="D24" s="652" t="s">
        <v>112</v>
      </c>
      <c r="E24" s="653" t="s">
        <v>113</v>
      </c>
      <c r="F24" s="653" t="s">
        <v>114</v>
      </c>
      <c r="G24" s="653" t="s">
        <v>115</v>
      </c>
      <c r="H24" s="654" t="s">
        <v>116</v>
      </c>
      <c r="I24" s="476"/>
      <c r="V24" s="48"/>
      <c r="W24" s="48"/>
      <c r="X24" s="48"/>
    </row>
    <row r="25" spans="1:24" ht="29.4" thickBot="1" x14ac:dyDescent="0.3">
      <c r="A25" s="47"/>
      <c r="B25" s="578" t="s">
        <v>259</v>
      </c>
      <c r="C25" s="579"/>
      <c r="D25" s="554">
        <v>0</v>
      </c>
      <c r="E25" s="552">
        <v>0</v>
      </c>
      <c r="F25" s="552">
        <v>0</v>
      </c>
      <c r="G25" s="552">
        <v>0</v>
      </c>
      <c r="H25" s="555">
        <v>0</v>
      </c>
      <c r="I25" s="476"/>
    </row>
    <row r="26" spans="1:24" ht="15" thickBot="1" x14ac:dyDescent="0.3">
      <c r="A26" s="47"/>
      <c r="B26" s="484"/>
      <c r="C26" s="485"/>
      <c r="D26" s="476"/>
      <c r="E26" s="476"/>
      <c r="F26" s="476"/>
      <c r="G26" s="476"/>
      <c r="H26" s="476"/>
      <c r="I26" s="476"/>
    </row>
    <row r="27" spans="1:24" ht="45" customHeight="1" thickBot="1" x14ac:dyDescent="0.3">
      <c r="A27" s="47"/>
      <c r="B27" s="649" t="s">
        <v>316</v>
      </c>
      <c r="C27" s="399" t="s">
        <v>187</v>
      </c>
      <c r="D27" s="565"/>
      <c r="E27" s="53"/>
      <c r="F27" s="53"/>
      <c r="G27" s="53"/>
      <c r="H27" s="53"/>
      <c r="I27" s="53"/>
    </row>
    <row r="28" spans="1:24" ht="25.05" customHeight="1" x14ac:dyDescent="0.25">
      <c r="A28" s="47"/>
      <c r="B28" s="42"/>
    </row>
    <row r="29" spans="1:24" ht="25.05" customHeight="1" thickBot="1" x14ac:dyDescent="0.3">
      <c r="A29" s="47"/>
    </row>
    <row r="30" spans="1:24" ht="20.100000000000001" customHeight="1" thickBot="1" x14ac:dyDescent="0.3">
      <c r="A30" s="47"/>
      <c r="B30" s="478" t="s">
        <v>256</v>
      </c>
    </row>
    <row r="31" spans="1:24" ht="14.7" customHeight="1" x14ac:dyDescent="0.3">
      <c r="A31" s="47"/>
      <c r="B31" s="691" t="s">
        <v>239</v>
      </c>
      <c r="C31" s="400" t="s">
        <v>146</v>
      </c>
      <c r="D31" s="847" t="s">
        <v>242</v>
      </c>
      <c r="E31" s="848"/>
      <c r="F31" s="848"/>
      <c r="G31" s="848"/>
      <c r="H31" s="848"/>
      <c r="I31" s="848"/>
      <c r="J31" s="848"/>
      <c r="K31" s="848"/>
      <c r="L31" s="848"/>
      <c r="M31" s="848"/>
      <c r="N31" s="848"/>
      <c r="O31" s="848"/>
      <c r="P31" s="848"/>
      <c r="Q31" s="848"/>
      <c r="R31" s="848"/>
      <c r="S31" s="848"/>
      <c r="T31" s="849"/>
    </row>
    <row r="32" spans="1:24" ht="14.7" customHeight="1" x14ac:dyDescent="0.3">
      <c r="A32" s="47"/>
      <c r="B32" s="689" t="s">
        <v>241</v>
      </c>
      <c r="C32" s="403">
        <v>5</v>
      </c>
      <c r="D32" s="844" t="s">
        <v>243</v>
      </c>
      <c r="E32" s="845"/>
      <c r="F32" s="845"/>
      <c r="G32" s="845"/>
      <c r="H32" s="845"/>
      <c r="I32" s="845"/>
      <c r="J32" s="845"/>
      <c r="K32" s="845"/>
      <c r="L32" s="845"/>
      <c r="M32" s="845"/>
      <c r="N32" s="845"/>
      <c r="O32" s="845"/>
      <c r="P32" s="845"/>
      <c r="Q32" s="845"/>
      <c r="R32" s="845"/>
      <c r="S32" s="845"/>
      <c r="T32" s="846"/>
    </row>
    <row r="33" spans="1:20" ht="14.7" customHeight="1" thickBot="1" x14ac:dyDescent="0.35">
      <c r="A33" s="47"/>
      <c r="B33" s="690" t="s">
        <v>251</v>
      </c>
      <c r="C33" s="402">
        <v>0</v>
      </c>
      <c r="D33" s="850" t="s">
        <v>243</v>
      </c>
      <c r="E33" s="851"/>
      <c r="F33" s="851"/>
      <c r="G33" s="851"/>
      <c r="H33" s="851"/>
      <c r="I33" s="851"/>
      <c r="J33" s="851"/>
      <c r="K33" s="851"/>
      <c r="L33" s="851"/>
      <c r="M33" s="851"/>
      <c r="N33" s="851"/>
      <c r="O33" s="851"/>
      <c r="P33" s="851"/>
      <c r="Q33" s="851"/>
      <c r="R33" s="851"/>
      <c r="S33" s="851"/>
      <c r="T33" s="852"/>
    </row>
    <row r="34" spans="1:20" ht="14.7" customHeight="1" x14ac:dyDescent="0.25">
      <c r="A34" s="47"/>
      <c r="B34" s="751"/>
      <c r="C34" s="411">
        <v>0</v>
      </c>
      <c r="D34" s="411">
        <v>1</v>
      </c>
      <c r="E34" s="411">
        <v>2</v>
      </c>
      <c r="F34" s="411">
        <v>3</v>
      </c>
      <c r="G34" s="411">
        <v>4</v>
      </c>
      <c r="H34" s="411">
        <v>5</v>
      </c>
      <c r="I34" s="411">
        <v>6</v>
      </c>
      <c r="J34" s="411">
        <v>7</v>
      </c>
      <c r="K34" s="411">
        <v>8</v>
      </c>
      <c r="L34" s="411">
        <v>9</v>
      </c>
      <c r="M34" s="411">
        <f>L34+1</f>
        <v>10</v>
      </c>
      <c r="N34" s="411">
        <f t="shared" ref="N34:S34" si="8">M34+1</f>
        <v>11</v>
      </c>
      <c r="O34" s="411">
        <f t="shared" si="8"/>
        <v>12</v>
      </c>
      <c r="P34" s="411">
        <f t="shared" si="8"/>
        <v>13</v>
      </c>
      <c r="Q34" s="411">
        <f t="shared" si="8"/>
        <v>14</v>
      </c>
      <c r="R34" s="411">
        <f t="shared" si="8"/>
        <v>15</v>
      </c>
      <c r="S34" s="411">
        <f t="shared" si="8"/>
        <v>16</v>
      </c>
      <c r="T34" s="409"/>
    </row>
    <row r="35" spans="1:20" ht="14.7" customHeight="1" thickBot="1" x14ac:dyDescent="0.3">
      <c r="A35" s="47"/>
      <c r="B35" s="750"/>
      <c r="C35" s="408"/>
      <c r="D35" s="408" t="s">
        <v>279</v>
      </c>
      <c r="E35" s="408" t="s">
        <v>278</v>
      </c>
      <c r="F35" s="408" t="s">
        <v>110</v>
      </c>
      <c r="G35" s="408" t="s">
        <v>111</v>
      </c>
      <c r="H35" s="700" t="s">
        <v>112</v>
      </c>
      <c r="I35" s="408" t="s">
        <v>113</v>
      </c>
      <c r="J35" s="408" t="s">
        <v>114</v>
      </c>
      <c r="K35" s="408" t="s">
        <v>115</v>
      </c>
      <c r="L35" s="408" t="s">
        <v>116</v>
      </c>
      <c r="M35" s="408" t="s">
        <v>117</v>
      </c>
      <c r="N35" s="408" t="s">
        <v>118</v>
      </c>
      <c r="O35" s="408" t="s">
        <v>119</v>
      </c>
      <c r="P35" s="408" t="s">
        <v>120</v>
      </c>
      <c r="Q35" s="408" t="s">
        <v>121</v>
      </c>
      <c r="R35" s="408" t="s">
        <v>122</v>
      </c>
      <c r="S35" s="408" t="s">
        <v>184</v>
      </c>
      <c r="T35" s="410" t="s">
        <v>123</v>
      </c>
    </row>
    <row r="36" spans="1:20" ht="14.7" customHeight="1" x14ac:dyDescent="0.3">
      <c r="A36" s="47"/>
      <c r="B36" s="680" t="s">
        <v>253</v>
      </c>
      <c r="C36" s="567"/>
      <c r="D36" s="419">
        <v>0</v>
      </c>
      <c r="E36" s="419">
        <v>0</v>
      </c>
      <c r="F36" s="419">
        <v>0</v>
      </c>
      <c r="G36" s="419">
        <v>0</v>
      </c>
      <c r="H36" s="419">
        <v>0</v>
      </c>
      <c r="I36" s="358"/>
      <c r="J36" s="360"/>
      <c r="K36" s="360"/>
      <c r="L36" s="360"/>
      <c r="M36" s="360"/>
      <c r="N36" s="360"/>
      <c r="O36" s="360"/>
      <c r="P36" s="360"/>
      <c r="Q36" s="360"/>
      <c r="R36" s="360"/>
      <c r="S36" s="317"/>
      <c r="T36" s="458"/>
    </row>
    <row r="37" spans="1:20" ht="14.7" customHeight="1" x14ac:dyDescent="0.3">
      <c r="A37" s="47"/>
      <c r="B37" s="380" t="s">
        <v>252</v>
      </c>
      <c r="C37" s="568"/>
      <c r="D37" s="433">
        <f t="shared" ref="D37:S37" si="9">IF(D34=$C32+5,-$C33,0)</f>
        <v>0</v>
      </c>
      <c r="E37" s="433">
        <f t="shared" si="9"/>
        <v>0</v>
      </c>
      <c r="F37" s="433">
        <f t="shared" si="9"/>
        <v>0</v>
      </c>
      <c r="G37" s="433">
        <f t="shared" si="9"/>
        <v>0</v>
      </c>
      <c r="H37" s="433">
        <f t="shared" si="9"/>
        <v>0</v>
      </c>
      <c r="I37" s="433">
        <f t="shared" si="9"/>
        <v>0</v>
      </c>
      <c r="J37" s="456">
        <f t="shared" si="9"/>
        <v>0</v>
      </c>
      <c r="K37" s="456">
        <f t="shared" si="9"/>
        <v>0</v>
      </c>
      <c r="L37" s="456">
        <f t="shared" si="9"/>
        <v>0</v>
      </c>
      <c r="M37" s="456">
        <f t="shared" si="9"/>
        <v>0</v>
      </c>
      <c r="N37" s="456">
        <f t="shared" si="9"/>
        <v>0</v>
      </c>
      <c r="O37" s="456">
        <f t="shared" si="9"/>
        <v>0</v>
      </c>
      <c r="P37" s="456">
        <f t="shared" si="9"/>
        <v>0</v>
      </c>
      <c r="Q37" s="456">
        <f t="shared" si="9"/>
        <v>0</v>
      </c>
      <c r="R37" s="456">
        <f t="shared" si="9"/>
        <v>0</v>
      </c>
      <c r="S37" s="457">
        <f t="shared" si="9"/>
        <v>0</v>
      </c>
      <c r="T37" s="451"/>
    </row>
    <row r="38" spans="1:20" ht="14.7" customHeight="1" thickBot="1" x14ac:dyDescent="0.35">
      <c r="A38" s="47"/>
      <c r="B38" s="463" t="s">
        <v>245</v>
      </c>
      <c r="C38" s="569"/>
      <c r="D38" s="464"/>
      <c r="E38" s="464"/>
      <c r="F38" s="464"/>
      <c r="G38" s="464"/>
      <c r="H38" s="464">
        <f t="shared" ref="H38:S38" si="10">IF($C$31="ROI",IF(H34&lt;=$C32+4,-$J43/H13,0),IF($C$31="NI",IF(H34&lt;=$C32+4,-$J43/H17,0)))</f>
        <v>0</v>
      </c>
      <c r="I38" s="464">
        <f t="shared" si="10"/>
        <v>0</v>
      </c>
      <c r="J38" s="464">
        <f t="shared" si="10"/>
        <v>0</v>
      </c>
      <c r="K38" s="464">
        <f t="shared" si="10"/>
        <v>0</v>
      </c>
      <c r="L38" s="464">
        <f t="shared" si="10"/>
        <v>0</v>
      </c>
      <c r="M38" s="464">
        <f t="shared" si="10"/>
        <v>0</v>
      </c>
      <c r="N38" s="464">
        <f t="shared" si="10"/>
        <v>0</v>
      </c>
      <c r="O38" s="464">
        <f t="shared" si="10"/>
        <v>0</v>
      </c>
      <c r="P38" s="464">
        <f t="shared" si="10"/>
        <v>0</v>
      </c>
      <c r="Q38" s="464">
        <f t="shared" si="10"/>
        <v>0</v>
      </c>
      <c r="R38" s="464">
        <f t="shared" si="10"/>
        <v>0</v>
      </c>
      <c r="S38" s="471">
        <f t="shared" si="10"/>
        <v>0</v>
      </c>
      <c r="T38" s="473"/>
    </row>
    <row r="39" spans="1:20" ht="14.7" customHeight="1" thickTop="1" x14ac:dyDescent="0.3">
      <c r="A39" s="47"/>
      <c r="B39" s="467" t="s">
        <v>246</v>
      </c>
      <c r="C39" s="570"/>
      <c r="D39" s="468">
        <f t="shared" ref="D39:S39" si="11">SUM(D36:D38)</f>
        <v>0</v>
      </c>
      <c r="E39" s="468">
        <f t="shared" si="11"/>
        <v>0</v>
      </c>
      <c r="F39" s="468">
        <f t="shared" si="11"/>
        <v>0</v>
      </c>
      <c r="G39" s="468">
        <f t="shared" si="11"/>
        <v>0</v>
      </c>
      <c r="H39" s="468">
        <f t="shared" si="11"/>
        <v>0</v>
      </c>
      <c r="I39" s="468">
        <f t="shared" si="11"/>
        <v>0</v>
      </c>
      <c r="J39" s="468">
        <f t="shared" si="11"/>
        <v>0</v>
      </c>
      <c r="K39" s="468">
        <f t="shared" si="11"/>
        <v>0</v>
      </c>
      <c r="L39" s="468">
        <f t="shared" si="11"/>
        <v>0</v>
      </c>
      <c r="M39" s="468">
        <f t="shared" si="11"/>
        <v>0</v>
      </c>
      <c r="N39" s="468">
        <f t="shared" si="11"/>
        <v>0</v>
      </c>
      <c r="O39" s="468">
        <f t="shared" si="11"/>
        <v>0</v>
      </c>
      <c r="P39" s="468">
        <f t="shared" si="11"/>
        <v>0</v>
      </c>
      <c r="Q39" s="468">
        <f t="shared" si="11"/>
        <v>0</v>
      </c>
      <c r="R39" s="468">
        <f t="shared" si="11"/>
        <v>0</v>
      </c>
      <c r="S39" s="472">
        <f t="shared" si="11"/>
        <v>0</v>
      </c>
      <c r="T39" s="474"/>
    </row>
    <row r="40" spans="1:20" ht="14.7" customHeight="1" thickBot="1" x14ac:dyDescent="0.35">
      <c r="A40" s="47"/>
      <c r="B40" s="379" t="s">
        <v>317</v>
      </c>
      <c r="C40" s="571"/>
      <c r="D40" s="435">
        <f t="shared" ref="D40:S40" si="12">IF($C$31="ROI",D39*D14,IF($C$31="NI",D39*D18))</f>
        <v>0</v>
      </c>
      <c r="E40" s="435">
        <f t="shared" si="12"/>
        <v>0</v>
      </c>
      <c r="F40" s="435">
        <f t="shared" si="12"/>
        <v>0</v>
      </c>
      <c r="G40" s="435">
        <f t="shared" si="12"/>
        <v>0</v>
      </c>
      <c r="H40" s="435">
        <f t="shared" si="12"/>
        <v>0</v>
      </c>
      <c r="I40" s="435">
        <f t="shared" si="12"/>
        <v>0</v>
      </c>
      <c r="J40" s="435">
        <f t="shared" si="12"/>
        <v>0</v>
      </c>
      <c r="K40" s="435">
        <f t="shared" si="12"/>
        <v>0</v>
      </c>
      <c r="L40" s="435">
        <f t="shared" si="12"/>
        <v>0</v>
      </c>
      <c r="M40" s="435">
        <f t="shared" si="12"/>
        <v>0</v>
      </c>
      <c r="N40" s="435">
        <f t="shared" si="12"/>
        <v>0</v>
      </c>
      <c r="O40" s="435">
        <f t="shared" si="12"/>
        <v>0</v>
      </c>
      <c r="P40" s="435">
        <f t="shared" si="12"/>
        <v>0</v>
      </c>
      <c r="Q40" s="435">
        <f t="shared" si="12"/>
        <v>0</v>
      </c>
      <c r="R40" s="435">
        <f t="shared" si="12"/>
        <v>0</v>
      </c>
      <c r="S40" s="443">
        <f t="shared" si="12"/>
        <v>0</v>
      </c>
      <c r="T40" s="452">
        <f>ABS(SUM(C40:S40))</f>
        <v>0</v>
      </c>
    </row>
    <row r="41" spans="1:20" ht="14.7" customHeight="1" x14ac:dyDescent="0.3">
      <c r="A41" s="47"/>
      <c r="B41" s="422"/>
      <c r="C41" s="424"/>
      <c r="D41" s="360"/>
      <c r="E41" s="360"/>
      <c r="F41" s="360"/>
      <c r="G41" s="360"/>
      <c r="H41" s="360"/>
      <c r="I41" s="360"/>
      <c r="J41" s="360"/>
      <c r="K41" s="360"/>
      <c r="L41" s="321"/>
      <c r="M41" s="444"/>
      <c r="N41" s="445"/>
      <c r="O41" s="445"/>
      <c r="P41" s="445"/>
      <c r="Q41" s="445"/>
      <c r="R41" s="445"/>
      <c r="S41" s="445"/>
      <c r="T41" s="461"/>
    </row>
    <row r="42" spans="1:20" ht="14.7" customHeight="1" x14ac:dyDescent="0.3">
      <c r="A42" s="47"/>
      <c r="B42" s="416"/>
      <c r="C42" s="581"/>
      <c r="D42" s="425" t="s">
        <v>279</v>
      </c>
      <c r="E42" s="425" t="s">
        <v>278</v>
      </c>
      <c r="F42" s="425" t="s">
        <v>110</v>
      </c>
      <c r="G42" s="425" t="s">
        <v>111</v>
      </c>
      <c r="H42" s="425" t="s">
        <v>112</v>
      </c>
      <c r="I42" s="425" t="s">
        <v>189</v>
      </c>
      <c r="J42" s="425" t="s">
        <v>123</v>
      </c>
      <c r="K42" s="425"/>
      <c r="L42" s="325"/>
      <c r="M42" s="47"/>
    </row>
    <row r="43" spans="1:20" ht="14.7" customHeight="1" x14ac:dyDescent="0.25">
      <c r="A43" s="47"/>
      <c r="B43" s="416" t="s">
        <v>254</v>
      </c>
      <c r="C43" s="580"/>
      <c r="D43" s="576">
        <f>IF(C31="ROI",D36*D$14/SUMIF($H$34:$S$34,"&lt;="&amp;$C32+4,$H$12:$S$12),IF(C31="NI",D36*D$18/SUMIF($H$34:$S$34,"&lt;="&amp;$C32+4,$H$16:$S$16)))</f>
        <v>0</v>
      </c>
      <c r="E43" s="576">
        <f>IF(C31="ROI",E36*E$14/SUMIF($H$34:$S$34,"&lt;="&amp;$C32+4,$H$12:$S$12),IF(C31="NI",E36*E$18/SUMIF($H$34:$S$34,"&lt;="&amp;$C32+4,$H$16:$S$16)))</f>
        <v>0</v>
      </c>
      <c r="F43" s="576">
        <f>IF(C31="ROI",F36*F$14/SUMIF($H$34:$S$34,"&lt;="&amp;$C32+4,$H$12:$S$12),IF(C31="NI",F36*F$18/SUMIF($H$34:$S$34,"&lt;="&amp;$C32+4,$H$16:$S$16)))</f>
        <v>0</v>
      </c>
      <c r="G43" s="576">
        <f>IF(C31="ROI",G36*G$14/SUMIF($H$34:$S$34,"&lt;="&amp;$C32+4,$H$12:$S$12),IF(C31="NI",G36*G$18/SUMIF($H$34:$S$34,"&lt;="&amp;$C32+4,$H$16:$S$16)))</f>
        <v>0</v>
      </c>
      <c r="H43" s="576">
        <f>IF(C31="ROI",H36*H$14/SUMIF($H$34:$S$34,"&lt;="&amp;$C32+4,$H$12:$S$12),IF(C31="NI",H36*H$18/SUMIF($H$34:$S$34,"&lt;="&amp;$C32+4,$H$16:$S$16)))</f>
        <v>0</v>
      </c>
      <c r="I43" s="576">
        <f>IF(C31="ROI",SUMPRODUCT($F$14:$S$14,F37:S37)/SUMIF(H34:S34,"&lt;="&amp;C32+4,$H$12:$S$12),IF(C31="NI",SUMPRODUCT($F$18:$S$18,F37:S37)/SUMIF(H34:S34,"&lt;="&amp;C32+4,$H$16:$S$16)))</f>
        <v>0</v>
      </c>
      <c r="J43" s="437">
        <f>SUM(D43:I43)</f>
        <v>0</v>
      </c>
      <c r="K43" s="437"/>
      <c r="L43" s="325"/>
      <c r="M43" s="47"/>
    </row>
    <row r="44" spans="1:20" ht="14.7" customHeight="1" thickBot="1" x14ac:dyDescent="0.3">
      <c r="A44" s="47"/>
      <c r="B44" s="423"/>
      <c r="C44" s="453"/>
      <c r="D44" s="454"/>
      <c r="E44" s="454"/>
      <c r="F44" s="454"/>
      <c r="G44" s="454"/>
      <c r="H44" s="454"/>
      <c r="I44" s="454"/>
      <c r="J44" s="454"/>
      <c r="K44" s="454"/>
      <c r="L44" s="455"/>
      <c r="M44" s="47"/>
    </row>
    <row r="45" spans="1:20" ht="25.05" customHeight="1" x14ac:dyDescent="0.25">
      <c r="A45" s="47"/>
    </row>
    <row r="46" spans="1:20" ht="25.05" customHeight="1" thickBot="1" x14ac:dyDescent="0.3">
      <c r="A46" s="47"/>
    </row>
    <row r="47" spans="1:20" ht="20.100000000000001" customHeight="1" thickBot="1" x14ac:dyDescent="0.3">
      <c r="A47" s="47"/>
      <c r="B47" s="478" t="s">
        <v>257</v>
      </c>
    </row>
    <row r="48" spans="1:20" ht="14.7" customHeight="1" x14ac:dyDescent="0.3">
      <c r="A48" s="47"/>
      <c r="B48" s="363" t="s">
        <v>241</v>
      </c>
      <c r="C48" s="404">
        <v>5</v>
      </c>
      <c r="D48" s="847" t="s">
        <v>243</v>
      </c>
      <c r="E48" s="848"/>
      <c r="F48" s="848"/>
      <c r="G48" s="848"/>
      <c r="H48" s="848"/>
      <c r="I48" s="848"/>
      <c r="J48" s="848"/>
      <c r="K48" s="848"/>
      <c r="L48" s="848"/>
      <c r="M48" s="848"/>
      <c r="N48" s="848"/>
      <c r="O48" s="848"/>
      <c r="P48" s="848"/>
      <c r="Q48" s="848"/>
      <c r="R48" s="848"/>
      <c r="S48" s="848"/>
      <c r="T48" s="849"/>
    </row>
    <row r="49" spans="1:20" ht="14.7" customHeight="1" thickBot="1" x14ac:dyDescent="0.35">
      <c r="A49" s="47"/>
      <c r="B49" s="46" t="s">
        <v>251</v>
      </c>
      <c r="C49" s="402">
        <v>0</v>
      </c>
      <c r="D49" s="850" t="s">
        <v>243</v>
      </c>
      <c r="E49" s="851"/>
      <c r="F49" s="851"/>
      <c r="G49" s="851"/>
      <c r="H49" s="851"/>
      <c r="I49" s="851"/>
      <c r="J49" s="851"/>
      <c r="K49" s="851"/>
      <c r="L49" s="851"/>
      <c r="M49" s="851"/>
      <c r="N49" s="851"/>
      <c r="O49" s="851"/>
      <c r="P49" s="851"/>
      <c r="Q49" s="851"/>
      <c r="R49" s="851"/>
      <c r="S49" s="851"/>
      <c r="T49" s="852"/>
    </row>
    <row r="50" spans="1:20" ht="14.7" customHeight="1" x14ac:dyDescent="0.25">
      <c r="A50" s="47"/>
      <c r="B50" s="751"/>
      <c r="C50" s="411"/>
      <c r="D50" s="411">
        <f t="shared" ref="D50:S50" si="13">D34</f>
        <v>1</v>
      </c>
      <c r="E50" s="411">
        <f t="shared" si="13"/>
        <v>2</v>
      </c>
      <c r="F50" s="411">
        <f t="shared" si="13"/>
        <v>3</v>
      </c>
      <c r="G50" s="411">
        <f t="shared" si="13"/>
        <v>4</v>
      </c>
      <c r="H50" s="411">
        <f t="shared" si="13"/>
        <v>5</v>
      </c>
      <c r="I50" s="411">
        <f t="shared" si="13"/>
        <v>6</v>
      </c>
      <c r="J50" s="411">
        <f t="shared" si="13"/>
        <v>7</v>
      </c>
      <c r="K50" s="411">
        <f t="shared" si="13"/>
        <v>8</v>
      </c>
      <c r="L50" s="411">
        <f t="shared" si="13"/>
        <v>9</v>
      </c>
      <c r="M50" s="411">
        <f t="shared" si="13"/>
        <v>10</v>
      </c>
      <c r="N50" s="411">
        <f t="shared" si="13"/>
        <v>11</v>
      </c>
      <c r="O50" s="411">
        <f t="shared" si="13"/>
        <v>12</v>
      </c>
      <c r="P50" s="411">
        <f t="shared" si="13"/>
        <v>13</v>
      </c>
      <c r="Q50" s="411">
        <f t="shared" si="13"/>
        <v>14</v>
      </c>
      <c r="R50" s="411">
        <f t="shared" si="13"/>
        <v>15</v>
      </c>
      <c r="S50" s="411">
        <f t="shared" si="13"/>
        <v>16</v>
      </c>
      <c r="T50" s="409"/>
    </row>
    <row r="51" spans="1:20" ht="14.7" customHeight="1" thickBot="1" x14ac:dyDescent="0.3">
      <c r="A51" s="47"/>
      <c r="B51" s="750"/>
      <c r="C51" s="408"/>
      <c r="D51" s="408" t="s">
        <v>279</v>
      </c>
      <c r="E51" s="408" t="s">
        <v>278</v>
      </c>
      <c r="F51" s="408" t="s">
        <v>110</v>
      </c>
      <c r="G51" s="408" t="s">
        <v>111</v>
      </c>
      <c r="H51" s="700" t="s">
        <v>112</v>
      </c>
      <c r="I51" s="408" t="s">
        <v>113</v>
      </c>
      <c r="J51" s="408" t="s">
        <v>114</v>
      </c>
      <c r="K51" s="408" t="s">
        <v>115</v>
      </c>
      <c r="L51" s="408" t="s">
        <v>116</v>
      </c>
      <c r="M51" s="408" t="s">
        <v>117</v>
      </c>
      <c r="N51" s="408" t="s">
        <v>118</v>
      </c>
      <c r="O51" s="408" t="s">
        <v>119</v>
      </c>
      <c r="P51" s="408" t="s">
        <v>120</v>
      </c>
      <c r="Q51" s="408" t="s">
        <v>121</v>
      </c>
      <c r="R51" s="408" t="s">
        <v>122</v>
      </c>
      <c r="S51" s="408" t="s">
        <v>184</v>
      </c>
      <c r="T51" s="410" t="s">
        <v>123</v>
      </c>
    </row>
    <row r="52" spans="1:20" ht="14.7" customHeight="1" x14ac:dyDescent="0.3">
      <c r="A52" s="47"/>
      <c r="B52" s="395" t="s">
        <v>253</v>
      </c>
      <c r="C52" s="567"/>
      <c r="D52" s="419">
        <v>0</v>
      </c>
      <c r="E52" s="419">
        <v>0</v>
      </c>
      <c r="F52" s="419">
        <v>0</v>
      </c>
      <c r="G52" s="419">
        <v>0</v>
      </c>
      <c r="H52" s="419">
        <v>0</v>
      </c>
      <c r="I52" s="358"/>
      <c r="J52" s="360"/>
      <c r="K52" s="360"/>
      <c r="L52" s="360"/>
      <c r="M52" s="360"/>
      <c r="N52" s="360"/>
      <c r="O52" s="360"/>
      <c r="P52" s="360"/>
      <c r="Q52" s="360"/>
      <c r="R52" s="360"/>
      <c r="S52" s="317"/>
      <c r="T52" s="458"/>
    </row>
    <row r="53" spans="1:20" ht="14.7" customHeight="1" x14ac:dyDescent="0.3">
      <c r="A53" s="47"/>
      <c r="B53" s="380" t="s">
        <v>252</v>
      </c>
      <c r="C53" s="568"/>
      <c r="D53" s="433">
        <f t="shared" ref="D53:S53" si="14">IF(D50=$C48+5,-$C49,0)</f>
        <v>0</v>
      </c>
      <c r="E53" s="433">
        <f t="shared" si="14"/>
        <v>0</v>
      </c>
      <c r="F53" s="433">
        <f t="shared" si="14"/>
        <v>0</v>
      </c>
      <c r="G53" s="433">
        <f t="shared" si="14"/>
        <v>0</v>
      </c>
      <c r="H53" s="433">
        <f t="shared" si="14"/>
        <v>0</v>
      </c>
      <c r="I53" s="433">
        <f t="shared" si="14"/>
        <v>0</v>
      </c>
      <c r="J53" s="433">
        <f t="shared" si="14"/>
        <v>0</v>
      </c>
      <c r="K53" s="433">
        <f t="shared" si="14"/>
        <v>0</v>
      </c>
      <c r="L53" s="433">
        <f t="shared" si="14"/>
        <v>0</v>
      </c>
      <c r="M53" s="433">
        <f t="shared" si="14"/>
        <v>0</v>
      </c>
      <c r="N53" s="433">
        <f t="shared" si="14"/>
        <v>0</v>
      </c>
      <c r="O53" s="433">
        <f t="shared" si="14"/>
        <v>0</v>
      </c>
      <c r="P53" s="433">
        <f t="shared" si="14"/>
        <v>0</v>
      </c>
      <c r="Q53" s="433">
        <f t="shared" si="14"/>
        <v>0</v>
      </c>
      <c r="R53" s="433">
        <f t="shared" si="14"/>
        <v>0</v>
      </c>
      <c r="S53" s="442">
        <f t="shared" si="14"/>
        <v>0</v>
      </c>
      <c r="T53" s="451"/>
    </row>
    <row r="54" spans="1:20" ht="14.7" customHeight="1" thickBot="1" x14ac:dyDescent="0.35">
      <c r="A54" s="47"/>
      <c r="B54" s="463" t="s">
        <v>245</v>
      </c>
      <c r="C54" s="569"/>
      <c r="D54" s="464"/>
      <c r="E54" s="464"/>
      <c r="F54" s="464"/>
      <c r="G54" s="464"/>
      <c r="H54" s="464">
        <f t="shared" ref="H54:S54" si="15">IF($C$31="ROI",IF(H50&lt;=$C48+4,-$J59/H$13,0),IF($C$31="NI",IF(H50&lt;=$C48+4,-$J59/H$17,0)))</f>
        <v>0</v>
      </c>
      <c r="I54" s="464">
        <f t="shared" si="15"/>
        <v>0</v>
      </c>
      <c r="J54" s="464">
        <f t="shared" si="15"/>
        <v>0</v>
      </c>
      <c r="K54" s="464">
        <f t="shared" si="15"/>
        <v>0</v>
      </c>
      <c r="L54" s="464">
        <f t="shared" si="15"/>
        <v>0</v>
      </c>
      <c r="M54" s="464">
        <f t="shared" si="15"/>
        <v>0</v>
      </c>
      <c r="N54" s="464">
        <f t="shared" si="15"/>
        <v>0</v>
      </c>
      <c r="O54" s="464">
        <f t="shared" si="15"/>
        <v>0</v>
      </c>
      <c r="P54" s="464">
        <f t="shared" si="15"/>
        <v>0</v>
      </c>
      <c r="Q54" s="464">
        <f t="shared" si="15"/>
        <v>0</v>
      </c>
      <c r="R54" s="464">
        <f t="shared" si="15"/>
        <v>0</v>
      </c>
      <c r="S54" s="471">
        <f t="shared" si="15"/>
        <v>0</v>
      </c>
      <c r="T54" s="473"/>
    </row>
    <row r="55" spans="1:20" ht="14.7" customHeight="1" thickTop="1" x14ac:dyDescent="0.3">
      <c r="A55" s="47"/>
      <c r="B55" s="467" t="s">
        <v>246</v>
      </c>
      <c r="C55" s="570"/>
      <c r="D55" s="468">
        <f t="shared" ref="D55:S55" si="16">SUM(D52:D54)</f>
        <v>0</v>
      </c>
      <c r="E55" s="468">
        <f t="shared" si="16"/>
        <v>0</v>
      </c>
      <c r="F55" s="468">
        <f t="shared" si="16"/>
        <v>0</v>
      </c>
      <c r="G55" s="468">
        <f t="shared" si="16"/>
        <v>0</v>
      </c>
      <c r="H55" s="468">
        <f t="shared" si="16"/>
        <v>0</v>
      </c>
      <c r="I55" s="468">
        <f t="shared" si="16"/>
        <v>0</v>
      </c>
      <c r="J55" s="468">
        <f t="shared" si="16"/>
        <v>0</v>
      </c>
      <c r="K55" s="468">
        <f t="shared" si="16"/>
        <v>0</v>
      </c>
      <c r="L55" s="468">
        <f t="shared" si="16"/>
        <v>0</v>
      </c>
      <c r="M55" s="468">
        <f t="shared" si="16"/>
        <v>0</v>
      </c>
      <c r="N55" s="468">
        <f t="shared" si="16"/>
        <v>0</v>
      </c>
      <c r="O55" s="468">
        <f t="shared" si="16"/>
        <v>0</v>
      </c>
      <c r="P55" s="468">
        <f t="shared" si="16"/>
        <v>0</v>
      </c>
      <c r="Q55" s="468">
        <f t="shared" si="16"/>
        <v>0</v>
      </c>
      <c r="R55" s="468">
        <f t="shared" si="16"/>
        <v>0</v>
      </c>
      <c r="S55" s="472">
        <f t="shared" si="16"/>
        <v>0</v>
      </c>
      <c r="T55" s="474"/>
    </row>
    <row r="56" spans="1:20" ht="14.7" customHeight="1" thickBot="1" x14ac:dyDescent="0.35">
      <c r="A56" s="47"/>
      <c r="B56" s="379" t="s">
        <v>317</v>
      </c>
      <c r="C56" s="571"/>
      <c r="D56" s="435">
        <f t="shared" ref="D56:S56" si="17">IF($C$31="ROI",D55*D14,IF($C$31="NI",D55*D18))</f>
        <v>0</v>
      </c>
      <c r="E56" s="435">
        <f t="shared" si="17"/>
        <v>0</v>
      </c>
      <c r="F56" s="435">
        <f t="shared" si="17"/>
        <v>0</v>
      </c>
      <c r="G56" s="435">
        <f t="shared" si="17"/>
        <v>0</v>
      </c>
      <c r="H56" s="435">
        <f t="shared" si="17"/>
        <v>0</v>
      </c>
      <c r="I56" s="435">
        <f t="shared" si="17"/>
        <v>0</v>
      </c>
      <c r="J56" s="435">
        <f t="shared" si="17"/>
        <v>0</v>
      </c>
      <c r="K56" s="435">
        <f t="shared" si="17"/>
        <v>0</v>
      </c>
      <c r="L56" s="435">
        <f t="shared" si="17"/>
        <v>0</v>
      </c>
      <c r="M56" s="435">
        <f t="shared" si="17"/>
        <v>0</v>
      </c>
      <c r="N56" s="435">
        <f t="shared" si="17"/>
        <v>0</v>
      </c>
      <c r="O56" s="435">
        <f t="shared" si="17"/>
        <v>0</v>
      </c>
      <c r="P56" s="435">
        <f t="shared" si="17"/>
        <v>0</v>
      </c>
      <c r="Q56" s="435">
        <f t="shared" si="17"/>
        <v>0</v>
      </c>
      <c r="R56" s="435">
        <f t="shared" si="17"/>
        <v>0</v>
      </c>
      <c r="S56" s="443">
        <f t="shared" si="17"/>
        <v>0</v>
      </c>
      <c r="T56" s="452">
        <f>ABS(SUM(C56:S56))</f>
        <v>0</v>
      </c>
    </row>
    <row r="57" spans="1:20" ht="14.7" customHeight="1" x14ac:dyDescent="0.3">
      <c r="A57" s="47"/>
      <c r="B57" s="422"/>
      <c r="C57" s="582"/>
      <c r="D57" s="459"/>
      <c r="E57" s="459"/>
      <c r="F57" s="459"/>
      <c r="G57" s="459"/>
      <c r="H57" s="459"/>
      <c r="I57" s="459"/>
      <c r="J57" s="459"/>
      <c r="K57" s="459"/>
      <c r="L57" s="460"/>
      <c r="M57" s="444"/>
      <c r="N57" s="445"/>
      <c r="O57" s="445"/>
      <c r="P57" s="445"/>
      <c r="Q57" s="445"/>
      <c r="R57" s="445"/>
      <c r="S57" s="445"/>
      <c r="T57" s="461"/>
    </row>
    <row r="58" spans="1:20" ht="15" customHeight="1" x14ac:dyDescent="0.3">
      <c r="A58" s="47"/>
      <c r="B58" s="416"/>
      <c r="C58" s="583"/>
      <c r="D58" s="425" t="s">
        <v>279</v>
      </c>
      <c r="E58" s="425" t="s">
        <v>278</v>
      </c>
      <c r="F58" s="425" t="s">
        <v>110</v>
      </c>
      <c r="G58" s="425" t="s">
        <v>111</v>
      </c>
      <c r="H58" s="425" t="s">
        <v>112</v>
      </c>
      <c r="I58" s="425" t="s">
        <v>189</v>
      </c>
      <c r="J58" s="425" t="s">
        <v>123</v>
      </c>
      <c r="K58" s="330"/>
      <c r="L58" s="325"/>
      <c r="M58" s="47"/>
    </row>
    <row r="59" spans="1:20" ht="14.7" customHeight="1" x14ac:dyDescent="0.25">
      <c r="A59" s="47"/>
      <c r="B59" s="416" t="s">
        <v>254</v>
      </c>
      <c r="C59" s="584"/>
      <c r="D59" s="576">
        <f>IF(C31="ROI",D52*D$14/SUMIF($H$50:$S$50,"&lt;="&amp;$C48+4,$H$12:$S$12),IF(C31="NI",D52*D$18/SUMIF($H$50:$S$50,"&lt;="&amp;$C48+4,$H$16:$S$16)))</f>
        <v>0</v>
      </c>
      <c r="E59" s="576">
        <f>IF(C31="ROI",E52*E$14/SUMIF($H$50:$S$50,"&lt;="&amp;$C48+4,$H$12:$S$12),IF(C31="NI",E52*E$18/SUMIF($H$50:$S$50,"&lt;="&amp;$C48+4,$H$16:$S$16)))</f>
        <v>0</v>
      </c>
      <c r="F59" s="576">
        <f>IF(C31="ROI",F52*F$14/SUMIF($H$50:$S$50,"&lt;="&amp;$C48+4,$H$12:$S$12),IF(C31="NI",F52*F$18/SUMIF($H$50:$S$50,"&lt;="&amp;$C48+4,$H$16:$S$16)))</f>
        <v>0</v>
      </c>
      <c r="G59" s="576">
        <f>IF(C31="ROI",G52*G$14/SUMIF($H$50:$S$50,"&lt;="&amp;$C48+4,$H$12:$S$12),IF(C31="NI",G52*G$18/SUMIF($H$50:$S$50,"&lt;="&amp;$C48+4,$H$16:$S$16)))</f>
        <v>0</v>
      </c>
      <c r="H59" s="576">
        <f>IF(C31="ROI",H52*H$14/SUMIF($H$50:$S$50,"&lt;="&amp;$C48+4,$H$12:$S$12),IF(C31="NI",H52*H$18/SUMIF($H$50:$S$50,"&lt;="&amp;$C48+4,$H$16:$S$16)))</f>
        <v>0</v>
      </c>
      <c r="I59" s="576">
        <f>IF(C31="ROI",SUMPRODUCT($F$14:$S$14,F53:S53)/SUMIF(H50:S50,"&lt;="&amp;C48+4,$H$12:$S$12),IF(C31="NI",SUMPRODUCT($F$18:$S$18,F53:S53)/SUMIF(H50:S50,"&lt;="&amp;C48+4,$H$16:$S$16)))</f>
        <v>0</v>
      </c>
      <c r="J59" s="437">
        <f>SUM(C59:I59)</f>
        <v>0</v>
      </c>
      <c r="K59" s="330"/>
      <c r="L59" s="325"/>
      <c r="M59" s="47"/>
    </row>
    <row r="60" spans="1:20" ht="14.7" customHeight="1" thickBot="1" x14ac:dyDescent="0.3">
      <c r="A60" s="47"/>
      <c r="B60" s="423"/>
      <c r="C60" s="432"/>
      <c r="D60" s="361"/>
      <c r="E60" s="361"/>
      <c r="F60" s="454"/>
      <c r="G60" s="361"/>
      <c r="H60" s="361"/>
      <c r="I60" s="454"/>
      <c r="J60" s="361"/>
      <c r="K60" s="361"/>
      <c r="L60" s="329"/>
      <c r="M60" s="47"/>
    </row>
    <row r="61" spans="1:20" ht="14.7" customHeight="1" x14ac:dyDescent="0.25">
      <c r="A61" s="47"/>
      <c r="E61" s="462"/>
    </row>
    <row r="62" spans="1:20" ht="14.7" customHeight="1" x14ac:dyDescent="0.3">
      <c r="A62" s="47"/>
      <c r="B62" s="30" t="s">
        <v>190</v>
      </c>
    </row>
    <row r="63" spans="1:20" ht="14.7" customHeight="1" thickBot="1" x14ac:dyDescent="0.3">
      <c r="A63" s="47"/>
    </row>
    <row r="64" spans="1:20" ht="21.6" customHeight="1" thickTop="1" x14ac:dyDescent="0.35">
      <c r="A64" s="47"/>
      <c r="B64" s="588" t="s">
        <v>191</v>
      </c>
      <c r="C64" s="838" t="s">
        <v>192</v>
      </c>
      <c r="D64" s="839"/>
      <c r="E64" s="839"/>
      <c r="F64" s="839"/>
      <c r="G64" s="840"/>
    </row>
    <row r="65" spans="1:30" ht="15" customHeight="1" thickBot="1" x14ac:dyDescent="0.35">
      <c r="A65" s="47"/>
      <c r="B65" s="47" t="s">
        <v>193</v>
      </c>
      <c r="C65" s="701" t="s">
        <v>112</v>
      </c>
      <c r="D65" s="702" t="s">
        <v>113</v>
      </c>
      <c r="E65" s="702" t="s">
        <v>114</v>
      </c>
      <c r="F65" s="702" t="s">
        <v>115</v>
      </c>
      <c r="G65" s="703" t="s">
        <v>116</v>
      </c>
    </row>
    <row r="66" spans="1:30" ht="15" customHeight="1" x14ac:dyDescent="0.3">
      <c r="A66" s="47"/>
      <c r="B66" s="589" t="s">
        <v>261</v>
      </c>
      <c r="C66" s="591">
        <f>D25</f>
        <v>0</v>
      </c>
      <c r="D66" s="592">
        <f t="shared" ref="D66:G66" si="18">E25</f>
        <v>0</v>
      </c>
      <c r="E66" s="592">
        <f t="shared" si="18"/>
        <v>0</v>
      </c>
      <c r="F66" s="592">
        <f t="shared" si="18"/>
        <v>0</v>
      </c>
      <c r="G66" s="593">
        <f t="shared" si="18"/>
        <v>0</v>
      </c>
      <c r="I66" s="486"/>
    </row>
    <row r="67" spans="1:30" ht="15.45" customHeight="1" x14ac:dyDescent="0.3">
      <c r="A67" s="47"/>
      <c r="B67" s="589" t="s">
        <v>258</v>
      </c>
      <c r="C67" s="594">
        <f>H38</f>
        <v>0</v>
      </c>
      <c r="D67" s="595">
        <f t="shared" ref="D67:G67" si="19">I38</f>
        <v>0</v>
      </c>
      <c r="E67" s="595">
        <f t="shared" si="19"/>
        <v>0</v>
      </c>
      <c r="F67" s="595">
        <f t="shared" si="19"/>
        <v>0</v>
      </c>
      <c r="G67" s="596">
        <f t="shared" si="19"/>
        <v>0</v>
      </c>
    </row>
    <row r="68" spans="1:30" ht="15.45" customHeight="1" x14ac:dyDescent="0.3">
      <c r="A68" s="47"/>
      <c r="B68" s="589" t="s">
        <v>255</v>
      </c>
      <c r="C68" s="594">
        <f>H54</f>
        <v>0</v>
      </c>
      <c r="D68" s="595">
        <f t="shared" ref="D68:G68" si="20">I54</f>
        <v>0</v>
      </c>
      <c r="E68" s="595">
        <f t="shared" si="20"/>
        <v>0</v>
      </c>
      <c r="F68" s="595">
        <f t="shared" si="20"/>
        <v>0</v>
      </c>
      <c r="G68" s="596">
        <f t="shared" si="20"/>
        <v>0</v>
      </c>
    </row>
    <row r="69" spans="1:30" ht="15" customHeight="1" x14ac:dyDescent="0.3">
      <c r="A69" s="47"/>
      <c r="B69" s="29" t="s">
        <v>194</v>
      </c>
      <c r="C69" s="594"/>
      <c r="D69" s="580"/>
      <c r="E69" s="580"/>
      <c r="F69" s="580"/>
      <c r="G69" s="597"/>
    </row>
    <row r="70" spans="1:30" ht="14.7" customHeight="1" thickBot="1" x14ac:dyDescent="0.35">
      <c r="A70" s="47"/>
      <c r="B70" s="29"/>
      <c r="C70" s="594"/>
      <c r="D70" s="580"/>
      <c r="E70" s="580"/>
      <c r="F70" s="580"/>
      <c r="G70" s="597"/>
    </row>
    <row r="71" spans="1:30" ht="14.7" customHeight="1" thickTop="1" thickBot="1" x14ac:dyDescent="0.35">
      <c r="A71" s="47"/>
      <c r="B71" s="590" t="s">
        <v>123</v>
      </c>
      <c r="C71" s="585">
        <f>SUM(C66:C68)</f>
        <v>0</v>
      </c>
      <c r="D71" s="586">
        <f t="shared" ref="D71:G71" si="21">SUM(D66:D68)</f>
        <v>0</v>
      </c>
      <c r="E71" s="586">
        <f t="shared" si="21"/>
        <v>0</v>
      </c>
      <c r="F71" s="586">
        <f t="shared" si="21"/>
        <v>0</v>
      </c>
      <c r="G71" s="587">
        <f t="shared" si="21"/>
        <v>0</v>
      </c>
    </row>
    <row r="72" spans="1:30" ht="14.7" customHeight="1" thickTop="1" x14ac:dyDescent="0.3">
      <c r="A72" s="47"/>
      <c r="B72" s="401"/>
      <c r="C72" s="598"/>
      <c r="D72" s="580"/>
      <c r="E72" s="580"/>
      <c r="F72" s="580"/>
      <c r="G72" s="597"/>
    </row>
    <row r="73" spans="1:30" ht="14.7" customHeight="1" thickBot="1" x14ac:dyDescent="0.35">
      <c r="A73" s="412"/>
      <c r="B73" s="45"/>
      <c r="C73" s="599"/>
      <c r="D73" s="600"/>
      <c r="E73" s="600"/>
      <c r="F73" s="601"/>
      <c r="G73" s="602"/>
    </row>
    <row r="74" spans="1:30" ht="14.7" customHeight="1" x14ac:dyDescent="0.25">
      <c r="A74" s="47"/>
    </row>
    <row r="75" spans="1:30" ht="14.7" customHeight="1" x14ac:dyDescent="0.25"/>
    <row r="76" spans="1:30" ht="14.7" customHeight="1" x14ac:dyDescent="0.25"/>
    <row r="77" spans="1:30" ht="14.7" customHeight="1" x14ac:dyDescent="0.25">
      <c r="C77" s="2" t="s">
        <v>10</v>
      </c>
    </row>
    <row r="78" spans="1:30" ht="14.7" customHeight="1" x14ac:dyDescent="0.25"/>
    <row r="79" spans="1:30" ht="14.7" customHeight="1" x14ac:dyDescent="0.25"/>
    <row r="80" spans="1:30" ht="14.7" hidden="1" customHeight="1" x14ac:dyDescent="0.3">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row>
    <row r="81" spans="1:30" ht="14.7" hidden="1" customHeight="1" x14ac:dyDescent="0.3">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row>
    <row r="82" spans="1:30" ht="14.7" hidden="1" customHeight="1" x14ac:dyDescent="0.3">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row>
    <row r="83" spans="1:30" ht="14.7" hidden="1" customHeight="1" x14ac:dyDescent="0.3">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row>
    <row r="84" spans="1:30" ht="14.7" hidden="1" customHeight="1" x14ac:dyDescent="0.3">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row>
    <row r="85" spans="1:30" ht="14.7" hidden="1" customHeight="1" x14ac:dyDescent="0.3">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row>
    <row r="86" spans="1:30" ht="14.7" hidden="1" customHeight="1" x14ac:dyDescent="0.3">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row>
    <row r="87" spans="1:30" ht="14.7" hidden="1" customHeight="1" x14ac:dyDescent="0.3">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row>
    <row r="88" spans="1:30" ht="14.7" hidden="1" customHeight="1" x14ac:dyDescent="0.3">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row>
    <row r="89" spans="1:30" ht="14.7" hidden="1" customHeight="1" x14ac:dyDescent="0.3">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row>
    <row r="90" spans="1:30" ht="14.7" hidden="1" customHeight="1" x14ac:dyDescent="0.3">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row>
    <row r="91" spans="1:30" ht="14.7" hidden="1" customHeight="1" x14ac:dyDescent="0.3">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row>
    <row r="92" spans="1:30" ht="14.7" hidden="1" customHeight="1" x14ac:dyDescent="0.3">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row>
    <row r="93" spans="1:30" ht="14.7" hidden="1" customHeight="1" x14ac:dyDescent="0.3">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row>
    <row r="94" spans="1:30" ht="14.7" hidden="1" customHeight="1" x14ac:dyDescent="0.3">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row>
    <row r="95" spans="1:30" ht="14.7" hidden="1" customHeight="1" x14ac:dyDescent="0.3">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row>
    <row r="96" spans="1:30" ht="14.7" hidden="1" customHeight="1" x14ac:dyDescent="0.3">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row>
    <row r="97" spans="1:30" ht="14.7" hidden="1" customHeight="1" x14ac:dyDescent="0.3">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row>
    <row r="98" spans="1:30" ht="14.7" hidden="1" customHeight="1" x14ac:dyDescent="0.3">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row>
    <row r="99" spans="1:30" ht="14.7" hidden="1" customHeight="1" x14ac:dyDescent="0.3">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row>
    <row r="100" spans="1:30" ht="14.7" hidden="1" customHeight="1" x14ac:dyDescent="0.3">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row>
    <row r="101" spans="1:30" ht="14.7" hidden="1" customHeight="1" x14ac:dyDescent="0.3">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row>
    <row r="102" spans="1:30" ht="14.7" hidden="1" customHeight="1" x14ac:dyDescent="0.3">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row>
    <row r="103" spans="1:30" ht="14.7" hidden="1" customHeight="1" x14ac:dyDescent="0.3">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row>
    <row r="104" spans="1:30" ht="14.7" hidden="1" customHeight="1" x14ac:dyDescent="0.3">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row>
    <row r="105" spans="1:30" ht="14.7" hidden="1" customHeight="1" x14ac:dyDescent="0.3">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row>
    <row r="106" spans="1:30" ht="14.7" hidden="1" customHeight="1" x14ac:dyDescent="0.3">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row>
    <row r="107" spans="1:30" ht="14.7" hidden="1" customHeight="1" x14ac:dyDescent="0.3">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row>
    <row r="108" spans="1:30" ht="14.7" hidden="1" customHeight="1" x14ac:dyDescent="0.3">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row>
    <row r="109" spans="1:30" ht="14.7" hidden="1" customHeight="1" x14ac:dyDescent="0.3">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row>
    <row r="110" spans="1:30" ht="14.7" hidden="1" customHeight="1" x14ac:dyDescent="0.3">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row>
    <row r="113" s="2" customFormat="1" ht="14.7" hidden="1" customHeight="1" x14ac:dyDescent="0.25"/>
    <row r="114" s="2" customFormat="1" ht="14.7" hidden="1" customHeight="1" x14ac:dyDescent="0.25"/>
    <row r="115" s="2" customFormat="1" ht="14.7" hidden="1" customHeight="1" x14ac:dyDescent="0.25"/>
    <row r="116" s="2" customFormat="1" ht="14.7" hidden="1" customHeight="1" x14ac:dyDescent="0.25"/>
  </sheetData>
  <mergeCells count="11">
    <mergeCell ref="C64:G64"/>
    <mergeCell ref="B3:S3"/>
    <mergeCell ref="B34:B35"/>
    <mergeCell ref="B50:B51"/>
    <mergeCell ref="D33:T33"/>
    <mergeCell ref="D32:T32"/>
    <mergeCell ref="D31:T31"/>
    <mergeCell ref="D49:T49"/>
    <mergeCell ref="D48:T48"/>
    <mergeCell ref="B23:B24"/>
    <mergeCell ref="D23:H23"/>
  </mergeCells>
  <conditionalFormatting sqref="T40">
    <cfRule type="cellIs" dxfId="1" priority="2" operator="greaterThan">
      <formula>0.5</formula>
    </cfRule>
  </conditionalFormatting>
  <conditionalFormatting sqref="T56">
    <cfRule type="cellIs" dxfId="0" priority="1" operator="greaterThan">
      <formula>0.5</formula>
    </cfRule>
  </conditionalFormatting>
  <dataValidations count="3">
    <dataValidation type="list" allowBlank="1" showInputMessage="1" showErrorMessage="1" sqref="C32 C48" xr:uid="{00000000-0002-0000-0900-000000000000}">
      <formula1>"1, 2, 3, 4, 5"</formula1>
    </dataValidation>
    <dataValidation type="list" allowBlank="1" showInputMessage="1" showErrorMessage="1" sqref="C31" xr:uid="{00000000-0002-0000-0900-000001000000}">
      <formula1>"ROI, NI"</formula1>
    </dataValidation>
    <dataValidation type="list" allowBlank="1" showInputMessage="1" showErrorMessage="1" sqref="C27 C21:C24" xr:uid="{00000000-0002-0000-0900-000002000000}">
      <formula1>"YES, NO"</formula1>
    </dataValidation>
  </dataValidations>
  <pageMargins left="0.75" right="0.75" top="1" bottom="1" header="0.5" footer="0.5"/>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D19"/>
  <sheetViews>
    <sheetView zoomScale="90" zoomScaleNormal="90" workbookViewId="0">
      <selection activeCell="J14" sqref="J14"/>
    </sheetView>
  </sheetViews>
  <sheetFormatPr defaultRowHeight="14.4" x14ac:dyDescent="0.3"/>
  <cols>
    <col min="2" max="2" width="136" bestFit="1" customWidth="1"/>
    <col min="3" max="3" width="23" bestFit="1" customWidth="1"/>
    <col min="4" max="4" width="34.21875" bestFit="1" customWidth="1"/>
  </cols>
  <sheetData>
    <row r="1" spans="2:4" ht="15" thickBot="1" x14ac:dyDescent="0.35"/>
    <row r="2" spans="2:4" ht="23.4" thickBot="1" x14ac:dyDescent="0.35">
      <c r="B2" s="288" t="s">
        <v>102</v>
      </c>
      <c r="C2" s="289"/>
      <c r="D2" s="290"/>
    </row>
    <row r="3" spans="2:4" ht="15" thickBot="1" x14ac:dyDescent="0.35">
      <c r="B3" s="258"/>
      <c r="C3" s="258"/>
      <c r="D3" s="258"/>
    </row>
    <row r="4" spans="2:4" ht="52.8" thickBot="1" x14ac:dyDescent="0.35">
      <c r="B4" s="285" t="s">
        <v>125</v>
      </c>
      <c r="C4" s="286"/>
      <c r="D4" s="287"/>
    </row>
    <row r="5" spans="2:4" ht="18" thickBot="1" x14ac:dyDescent="0.35">
      <c r="B5" s="268" t="s">
        <v>235</v>
      </c>
      <c r="C5" s="270" t="s">
        <v>103</v>
      </c>
      <c r="D5" s="270" t="s">
        <v>134</v>
      </c>
    </row>
    <row r="6" spans="2:4" ht="90.6" thickBot="1" x14ac:dyDescent="0.35">
      <c r="B6" s="269" t="s">
        <v>236</v>
      </c>
      <c r="C6" s="606" t="s">
        <v>135</v>
      </c>
      <c r="D6" s="606" t="s">
        <v>135</v>
      </c>
    </row>
    <row r="7" spans="2:4" ht="15" thickBot="1" x14ac:dyDescent="0.35">
      <c r="B7" s="259"/>
      <c r="C7" s="260"/>
      <c r="D7" s="260"/>
    </row>
    <row r="8" spans="2:4" ht="17.399999999999999" x14ac:dyDescent="0.3">
      <c r="B8" s="261" t="s">
        <v>195</v>
      </c>
      <c r="C8" s="262"/>
      <c r="D8" s="262"/>
    </row>
    <row r="9" spans="2:4" ht="76.2" x14ac:dyDescent="0.3">
      <c r="B9" s="267" t="s">
        <v>233</v>
      </c>
      <c r="C9" s="607" t="s">
        <v>135</v>
      </c>
      <c r="D9" s="607" t="s">
        <v>135</v>
      </c>
    </row>
    <row r="10" spans="2:4" ht="150.6" x14ac:dyDescent="0.3">
      <c r="B10" s="267" t="s">
        <v>232</v>
      </c>
      <c r="C10" s="608" t="s">
        <v>135</v>
      </c>
      <c r="D10" s="608" t="s">
        <v>135</v>
      </c>
    </row>
    <row r="11" spans="2:4" ht="61.2" thickBot="1" x14ac:dyDescent="0.35">
      <c r="B11" s="263" t="s">
        <v>234</v>
      </c>
      <c r="C11" s="609" t="s">
        <v>135</v>
      </c>
      <c r="D11" s="609" t="s">
        <v>135</v>
      </c>
    </row>
    <row r="12" spans="2:4" x14ac:dyDescent="0.3">
      <c r="B12" s="6"/>
      <c r="C12" s="6"/>
      <c r="D12" s="6"/>
    </row>
    <row r="13" spans="2:4" ht="18" thickBot="1" x14ac:dyDescent="0.35">
      <c r="B13" s="271" t="s">
        <v>104</v>
      </c>
      <c r="C13" s="272"/>
      <c r="D13" s="272"/>
    </row>
    <row r="14" spans="2:4" ht="124.8" thickBot="1" x14ac:dyDescent="0.35">
      <c r="B14" s="282" t="s">
        <v>217</v>
      </c>
      <c r="C14" s="283"/>
      <c r="D14" s="284"/>
    </row>
    <row r="15" spans="2:4" ht="15.6" x14ac:dyDescent="0.3">
      <c r="B15" s="266" t="s">
        <v>105</v>
      </c>
      <c r="C15" s="610" t="s">
        <v>135</v>
      </c>
      <c r="D15" s="611" t="s">
        <v>135</v>
      </c>
    </row>
    <row r="16" spans="2:4" ht="31.2" x14ac:dyDescent="0.3">
      <c r="B16" s="264" t="s">
        <v>106</v>
      </c>
      <c r="C16" s="612" t="s">
        <v>135</v>
      </c>
      <c r="D16" s="613" t="s">
        <v>135</v>
      </c>
    </row>
    <row r="17" spans="2:4" ht="31.8" thickBot="1" x14ac:dyDescent="0.35">
      <c r="B17" s="265" t="s">
        <v>107</v>
      </c>
      <c r="C17" s="612" t="s">
        <v>135</v>
      </c>
      <c r="D17" s="613" t="s">
        <v>135</v>
      </c>
    </row>
    <row r="18" spans="2:4" ht="31.2" x14ac:dyDescent="0.3">
      <c r="B18" s="264" t="s">
        <v>108</v>
      </c>
      <c r="C18" s="612" t="s">
        <v>135</v>
      </c>
      <c r="D18" s="613" t="s">
        <v>135</v>
      </c>
    </row>
    <row r="19" spans="2:4" ht="47.4" thickBot="1" x14ac:dyDescent="0.35">
      <c r="B19" s="273" t="s">
        <v>109</v>
      </c>
      <c r="C19" s="614" t="s">
        <v>135</v>
      </c>
      <c r="D19" s="615" t="s">
        <v>135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5"/>
  <sheetViews>
    <sheetView zoomScale="90" zoomScaleNormal="90" workbookViewId="0">
      <selection activeCell="A26" sqref="A26:XFD1048576"/>
    </sheetView>
  </sheetViews>
  <sheetFormatPr defaultColWidth="0" defaultRowHeight="14.4" zeroHeight="1" x14ac:dyDescent="0.3"/>
  <cols>
    <col min="1" max="2" width="2.44140625" customWidth="1"/>
    <col min="3" max="3" width="55.77734375" customWidth="1"/>
    <col min="4" max="4" width="84.21875" customWidth="1"/>
    <col min="5" max="5" width="3.21875" customWidth="1"/>
    <col min="6" max="16384" width="9.21875" hidden="1"/>
  </cols>
  <sheetData>
    <row r="1" spans="1:5" x14ac:dyDescent="0.3">
      <c r="A1" s="293"/>
      <c r="B1" s="293"/>
      <c r="C1" s="293"/>
      <c r="D1" s="293"/>
      <c r="E1" s="293"/>
    </row>
    <row r="2" spans="1:5" ht="15" thickBot="1" x14ac:dyDescent="0.35">
      <c r="A2" s="293"/>
      <c r="B2" s="5"/>
      <c r="C2" s="5"/>
      <c r="D2" s="5"/>
      <c r="E2" s="5"/>
    </row>
    <row r="3" spans="1:5" ht="43.95" customHeight="1" thickBot="1" x14ac:dyDescent="0.35">
      <c r="A3" s="293"/>
      <c r="B3" s="5"/>
      <c r="C3" s="817" t="s">
        <v>124</v>
      </c>
      <c r="D3" s="819"/>
      <c r="E3" s="5"/>
    </row>
    <row r="4" spans="1:5" ht="15" thickBot="1" x14ac:dyDescent="0.35">
      <c r="A4" s="293"/>
      <c r="B4" s="5"/>
      <c r="C4" s="5"/>
      <c r="D4" s="5"/>
      <c r="E4" s="5"/>
    </row>
    <row r="5" spans="1:5" ht="129.75" customHeight="1" thickBot="1" x14ac:dyDescent="0.35">
      <c r="A5" s="293"/>
      <c r="B5" s="5"/>
      <c r="C5" s="870" t="s">
        <v>216</v>
      </c>
      <c r="D5" s="871"/>
      <c r="E5" s="5"/>
    </row>
    <row r="6" spans="1:5" ht="18" thickBot="1" x14ac:dyDescent="0.35">
      <c r="A6" s="293"/>
      <c r="B6" s="5"/>
      <c r="C6" s="291" t="s">
        <v>103</v>
      </c>
      <c r="D6" s="292"/>
      <c r="E6" s="5"/>
    </row>
    <row r="7" spans="1:5" x14ac:dyDescent="0.3">
      <c r="A7" s="293"/>
      <c r="B7" s="5"/>
      <c r="C7" s="872" t="s">
        <v>135</v>
      </c>
      <c r="D7" s="875"/>
      <c r="E7" s="5"/>
    </row>
    <row r="8" spans="1:5" x14ac:dyDescent="0.3">
      <c r="A8" s="293"/>
      <c r="B8" s="5"/>
      <c r="C8" s="873"/>
      <c r="D8" s="876"/>
      <c r="E8" s="5"/>
    </row>
    <row r="9" spans="1:5" x14ac:dyDescent="0.3">
      <c r="A9" s="293"/>
      <c r="B9" s="5"/>
      <c r="C9" s="873"/>
      <c r="D9" s="876"/>
      <c r="E9" s="5"/>
    </row>
    <row r="10" spans="1:5" x14ac:dyDescent="0.3">
      <c r="A10" s="293"/>
      <c r="B10" s="5"/>
      <c r="C10" s="873"/>
      <c r="D10" s="876"/>
      <c r="E10" s="5"/>
    </row>
    <row r="11" spans="1:5" ht="140.25" customHeight="1" x14ac:dyDescent="0.3">
      <c r="A11" s="293"/>
      <c r="B11" s="5"/>
      <c r="C11" s="873"/>
      <c r="D11" s="876"/>
      <c r="E11" s="5"/>
    </row>
    <row r="12" spans="1:5" x14ac:dyDescent="0.3">
      <c r="A12" s="293"/>
      <c r="B12" s="5"/>
      <c r="C12" s="873"/>
      <c r="D12" s="876"/>
      <c r="E12" s="5"/>
    </row>
    <row r="13" spans="1:5" x14ac:dyDescent="0.3">
      <c r="A13" s="293"/>
      <c r="B13" s="5"/>
      <c r="C13" s="873"/>
      <c r="D13" s="876"/>
      <c r="E13" s="5"/>
    </row>
    <row r="14" spans="1:5" x14ac:dyDescent="0.3">
      <c r="A14" s="293"/>
      <c r="B14" s="5"/>
      <c r="C14" s="873"/>
      <c r="D14" s="876"/>
      <c r="E14" s="5"/>
    </row>
    <row r="15" spans="1:5" x14ac:dyDescent="0.3">
      <c r="A15" s="293"/>
      <c r="B15" s="5"/>
      <c r="C15" s="873"/>
      <c r="D15" s="876"/>
      <c r="E15" s="5"/>
    </row>
    <row r="16" spans="1:5" x14ac:dyDescent="0.3">
      <c r="A16" s="293"/>
      <c r="B16" s="5"/>
      <c r="C16" s="873"/>
      <c r="D16" s="876"/>
      <c r="E16" s="5"/>
    </row>
    <row r="17" spans="1:5" x14ac:dyDescent="0.3">
      <c r="A17" s="293"/>
      <c r="B17" s="5"/>
      <c r="C17" s="873"/>
      <c r="D17" s="876"/>
      <c r="E17" s="5"/>
    </row>
    <row r="18" spans="1:5" x14ac:dyDescent="0.3">
      <c r="A18" s="293"/>
      <c r="B18" s="5"/>
      <c r="C18" s="873"/>
      <c r="D18" s="876"/>
      <c r="E18" s="5"/>
    </row>
    <row r="19" spans="1:5" x14ac:dyDescent="0.3">
      <c r="A19" s="293"/>
      <c r="B19" s="5"/>
      <c r="C19" s="873"/>
      <c r="D19" s="876"/>
      <c r="E19" s="5"/>
    </row>
    <row r="20" spans="1:5" x14ac:dyDescent="0.3">
      <c r="A20" s="293"/>
      <c r="B20" s="5"/>
      <c r="C20" s="873"/>
      <c r="D20" s="876"/>
      <c r="E20" s="5"/>
    </row>
    <row r="21" spans="1:5" x14ac:dyDescent="0.3">
      <c r="A21" s="293"/>
      <c r="B21" s="5"/>
      <c r="C21" s="873"/>
      <c r="D21" s="876"/>
      <c r="E21" s="5"/>
    </row>
    <row r="22" spans="1:5" x14ac:dyDescent="0.3">
      <c r="A22" s="293"/>
      <c r="B22" s="5"/>
      <c r="C22" s="873"/>
      <c r="D22" s="876"/>
      <c r="E22" s="5"/>
    </row>
    <row r="23" spans="1:5" x14ac:dyDescent="0.3">
      <c r="A23" s="293"/>
      <c r="B23" s="5"/>
      <c r="C23" s="873"/>
      <c r="D23" s="876"/>
      <c r="E23" s="5"/>
    </row>
    <row r="24" spans="1:5" ht="15" thickBot="1" x14ac:dyDescent="0.35">
      <c r="A24" s="293"/>
      <c r="B24" s="5"/>
      <c r="C24" s="874"/>
      <c r="D24" s="877"/>
      <c r="E24" s="5"/>
    </row>
    <row r="25" spans="1:5" x14ac:dyDescent="0.3">
      <c r="A25" s="293"/>
      <c r="B25" s="5"/>
      <c r="C25" s="5"/>
      <c r="D25" s="5"/>
      <c r="E25" s="5"/>
    </row>
  </sheetData>
  <mergeCells count="4">
    <mergeCell ref="C3:D3"/>
    <mergeCell ref="C5:D5"/>
    <mergeCell ref="C7:C24"/>
    <mergeCell ref="D7:D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139"/>
  <sheetViews>
    <sheetView showGridLines="0" zoomScale="90" zoomScaleNormal="90" workbookViewId="0">
      <selection activeCell="D10" sqref="D10"/>
    </sheetView>
  </sheetViews>
  <sheetFormatPr defaultColWidth="0" defaultRowHeight="0" customHeight="1" zeroHeight="1" x14ac:dyDescent="0.3"/>
  <cols>
    <col min="1" max="2" width="3.21875" style="2" customWidth="1"/>
    <col min="3" max="3" width="72.77734375" style="2" customWidth="1"/>
    <col min="4" max="4" width="107.21875" style="2" customWidth="1"/>
    <col min="5" max="5" width="3.21875" style="2" customWidth="1"/>
    <col min="6" max="6" width="3.21875" customWidth="1"/>
    <col min="7" max="11" width="4.21875" hidden="1"/>
    <col min="12" max="15" width="36.44140625" hidden="1"/>
    <col min="16" max="18" width="4.21875" hidden="1"/>
    <col min="19" max="49" width="9.21875" hidden="1"/>
    <col min="50" max="16382" width="8.77734375" hidden="1"/>
    <col min="16383" max="16384" width="8.77734375" style="78" hidden="1"/>
  </cols>
  <sheetData>
    <row r="1" spans="1:6" s="2" customFormat="1" ht="18" customHeight="1" x14ac:dyDescent="0.25">
      <c r="A1" s="721"/>
      <c r="B1" s="721"/>
      <c r="C1" s="721"/>
      <c r="D1" s="721"/>
      <c r="E1" s="721"/>
      <c r="F1" s="721"/>
    </row>
    <row r="2" spans="1:6" ht="14.55" customHeight="1" thickBot="1" x14ac:dyDescent="0.35">
      <c r="A2" s="721"/>
    </row>
    <row r="3" spans="1:6" ht="14.55" customHeight="1" x14ac:dyDescent="0.3">
      <c r="A3" s="721"/>
      <c r="C3" s="742" t="s">
        <v>285</v>
      </c>
      <c r="D3" s="743"/>
      <c r="E3" s="57"/>
    </row>
    <row r="4" spans="1:6" ht="18" customHeight="1" x14ac:dyDescent="0.3">
      <c r="A4" s="721"/>
      <c r="C4" s="744"/>
      <c r="D4" s="745"/>
      <c r="E4" s="57"/>
    </row>
    <row r="5" spans="1:6" ht="18" customHeight="1" thickBot="1" x14ac:dyDescent="0.35">
      <c r="A5" s="721"/>
      <c r="C5" s="746"/>
      <c r="D5" s="747"/>
      <c r="E5" s="57"/>
    </row>
    <row r="6" spans="1:6" ht="10.199999999999999" customHeight="1" thickBot="1" x14ac:dyDescent="0.35">
      <c r="A6" s="721"/>
      <c r="C6" s="34"/>
      <c r="D6" s="34"/>
    </row>
    <row r="7" spans="1:6" ht="43.95" customHeight="1" thickBot="1" x14ac:dyDescent="0.35">
      <c r="A7" s="721"/>
      <c r="B7" s="65"/>
      <c r="C7" s="715" t="s">
        <v>147</v>
      </c>
      <c r="D7" s="716"/>
      <c r="E7" s="58"/>
    </row>
    <row r="8" spans="1:6" ht="72.599999999999994" customHeight="1" thickBot="1" x14ac:dyDescent="0.35">
      <c r="A8" s="721"/>
      <c r="C8" s="508" t="s">
        <v>208</v>
      </c>
      <c r="D8" s="276"/>
      <c r="E8" s="59"/>
    </row>
    <row r="9" spans="1:6" ht="10.199999999999999" customHeight="1" thickBot="1" x14ac:dyDescent="0.35">
      <c r="A9" s="721"/>
      <c r="C9" s="736"/>
      <c r="D9" s="736"/>
      <c r="E9" s="59"/>
    </row>
    <row r="10" spans="1:6" ht="52.2" customHeight="1" thickBot="1" x14ac:dyDescent="0.35">
      <c r="A10" s="721"/>
      <c r="C10" s="518" t="s">
        <v>148</v>
      </c>
      <c r="D10" s="276"/>
      <c r="E10" s="59"/>
    </row>
    <row r="11" spans="1:6" ht="10.199999999999999" customHeight="1" thickBot="1" x14ac:dyDescent="0.35">
      <c r="A11" s="721"/>
      <c r="C11" s="66"/>
      <c r="D11" s="66"/>
    </row>
    <row r="12" spans="1:6" ht="55.95" customHeight="1" thickBot="1" x14ac:dyDescent="0.35">
      <c r="A12" s="721"/>
      <c r="C12" s="519" t="s">
        <v>209</v>
      </c>
      <c r="D12" s="276"/>
      <c r="E12" s="59"/>
    </row>
    <row r="13" spans="1:6" ht="10.199999999999999" customHeight="1" thickBot="1" x14ac:dyDescent="0.35">
      <c r="A13" s="721"/>
      <c r="C13" s="66"/>
      <c r="D13" s="66"/>
    </row>
    <row r="14" spans="1:6" ht="55.95" customHeight="1" thickBot="1" x14ac:dyDescent="0.35">
      <c r="A14" s="721"/>
      <c r="C14" s="519" t="s">
        <v>176</v>
      </c>
      <c r="D14" s="276"/>
      <c r="E14" s="59"/>
    </row>
    <row r="15" spans="1:6" ht="10.199999999999999" customHeight="1" thickBot="1" x14ac:dyDescent="0.35">
      <c r="A15" s="721"/>
    </row>
    <row r="16" spans="1:6" ht="48.75" customHeight="1" thickBot="1" x14ac:dyDescent="0.35">
      <c r="A16" s="721"/>
      <c r="C16" s="730" t="s">
        <v>210</v>
      </c>
      <c r="D16" s="731"/>
      <c r="E16" s="60"/>
    </row>
    <row r="17" spans="1:5" ht="10.199999999999999" customHeight="1" thickBot="1" x14ac:dyDescent="0.35">
      <c r="A17" s="721"/>
      <c r="C17" s="35"/>
      <c r="D17" s="36"/>
    </row>
    <row r="18" spans="1:5" ht="43.95" customHeight="1" thickBot="1" x14ac:dyDescent="0.35">
      <c r="A18" s="721"/>
      <c r="B18" s="65"/>
      <c r="C18" s="740" t="s">
        <v>149</v>
      </c>
      <c r="D18" s="741"/>
      <c r="E18" s="61"/>
    </row>
    <row r="19" spans="1:5" ht="19.05" customHeight="1" thickBot="1" x14ac:dyDescent="0.35">
      <c r="A19" s="721"/>
      <c r="C19" s="69" t="s">
        <v>150</v>
      </c>
      <c r="D19" s="69" t="s">
        <v>151</v>
      </c>
      <c r="E19" s="62"/>
    </row>
    <row r="20" spans="1:5" ht="19.2" customHeight="1" x14ac:dyDescent="0.3">
      <c r="A20" s="721"/>
      <c r="C20" s="617" t="s">
        <v>269</v>
      </c>
      <c r="D20" s="521" t="s">
        <v>135</v>
      </c>
      <c r="E20" s="63"/>
    </row>
    <row r="21" spans="1:5" ht="19.2" customHeight="1" x14ac:dyDescent="0.3">
      <c r="A21" s="721"/>
      <c r="C21" s="618">
        <v>45199</v>
      </c>
      <c r="D21" s="523" t="s">
        <v>135</v>
      </c>
      <c r="E21" s="63"/>
    </row>
    <row r="22" spans="1:5" ht="19.2" customHeight="1" x14ac:dyDescent="0.3">
      <c r="A22" s="721"/>
      <c r="C22" s="618">
        <v>45565</v>
      </c>
      <c r="D22" s="523" t="s">
        <v>135</v>
      </c>
      <c r="E22" s="63"/>
    </row>
    <row r="23" spans="1:5" ht="19.2" customHeight="1" x14ac:dyDescent="0.3">
      <c r="A23" s="721"/>
      <c r="C23" s="618">
        <v>45930</v>
      </c>
      <c r="D23" s="523" t="s">
        <v>135</v>
      </c>
      <c r="E23" s="63"/>
    </row>
    <row r="24" spans="1:5" ht="19.2" customHeight="1" x14ac:dyDescent="0.3">
      <c r="A24" s="721"/>
      <c r="C24" s="618">
        <v>46295</v>
      </c>
      <c r="D24" s="523" t="s">
        <v>135</v>
      </c>
      <c r="E24" s="63"/>
    </row>
    <row r="25" spans="1:5" ht="19.2" customHeight="1" x14ac:dyDescent="0.3">
      <c r="A25" s="721"/>
      <c r="C25" s="619" t="s">
        <v>268</v>
      </c>
      <c r="D25" s="523" t="s">
        <v>135</v>
      </c>
      <c r="E25" s="63"/>
    </row>
    <row r="26" spans="1:5" ht="19.2" customHeight="1" x14ac:dyDescent="0.3">
      <c r="A26" s="721"/>
      <c r="C26" s="277"/>
      <c r="D26" s="279"/>
      <c r="E26" s="63"/>
    </row>
    <row r="27" spans="1:5" ht="19.2" customHeight="1" thickBot="1" x14ac:dyDescent="0.35">
      <c r="A27" s="721"/>
      <c r="C27" s="278"/>
      <c r="D27" s="280"/>
      <c r="E27" s="63"/>
    </row>
    <row r="28" spans="1:5" ht="19.2" customHeight="1" thickTop="1" thickBot="1" x14ac:dyDescent="0.35">
      <c r="A28" s="721"/>
      <c r="C28" s="67" t="s">
        <v>123</v>
      </c>
      <c r="D28" s="82">
        <f>SUM(D20:D27)</f>
        <v>0</v>
      </c>
      <c r="E28" s="63"/>
    </row>
    <row r="29" spans="1:5" ht="10.199999999999999" customHeight="1" thickBot="1" x14ac:dyDescent="0.35">
      <c r="A29" s="721"/>
      <c r="C29" s="37"/>
      <c r="D29" s="38"/>
    </row>
    <row r="30" spans="1:5" ht="16.2" thickBot="1" x14ac:dyDescent="0.35">
      <c r="A30" s="721"/>
      <c r="C30" s="70" t="s">
        <v>152</v>
      </c>
      <c r="D30" s="71" t="s">
        <v>153</v>
      </c>
      <c r="E30" s="62"/>
    </row>
    <row r="31" spans="1:5" ht="19.2" customHeight="1" x14ac:dyDescent="0.3">
      <c r="A31" s="721"/>
      <c r="C31" s="79" t="s">
        <v>154</v>
      </c>
      <c r="D31" s="521" t="s">
        <v>135</v>
      </c>
      <c r="E31" s="64"/>
    </row>
    <row r="32" spans="1:5" ht="19.2" customHeight="1" x14ac:dyDescent="0.3">
      <c r="A32" s="721"/>
      <c r="C32" s="80" t="s">
        <v>155</v>
      </c>
      <c r="D32" s="520" t="s">
        <v>135</v>
      </c>
      <c r="E32" s="64"/>
    </row>
    <row r="33" spans="1:16382" ht="19.2" customHeight="1" x14ac:dyDescent="0.3">
      <c r="A33" s="721"/>
      <c r="C33" s="80" t="s">
        <v>156</v>
      </c>
      <c r="D33" s="520" t="s">
        <v>135</v>
      </c>
      <c r="E33" s="64"/>
    </row>
    <row r="34" spans="1:16382" ht="19.2" customHeight="1" x14ac:dyDescent="0.3">
      <c r="A34" s="721"/>
      <c r="C34" s="80" t="s">
        <v>157</v>
      </c>
      <c r="D34" s="520" t="s">
        <v>135</v>
      </c>
      <c r="E34" s="64"/>
    </row>
    <row r="35" spans="1:16382" ht="19.2" customHeight="1" x14ac:dyDescent="0.3">
      <c r="A35" s="721"/>
      <c r="C35" s="80" t="s">
        <v>158</v>
      </c>
      <c r="D35" s="520" t="s">
        <v>135</v>
      </c>
      <c r="E35" s="64"/>
    </row>
    <row r="36" spans="1:16382" ht="19.2" customHeight="1" x14ac:dyDescent="0.3">
      <c r="A36" s="721"/>
      <c r="C36" s="80" t="s">
        <v>159</v>
      </c>
      <c r="D36" s="520" t="s">
        <v>135</v>
      </c>
      <c r="E36" s="64"/>
    </row>
    <row r="37" spans="1:16382" ht="19.2" customHeight="1" x14ac:dyDescent="0.3">
      <c r="A37" s="721"/>
      <c r="C37" s="80" t="s">
        <v>160</v>
      </c>
      <c r="D37" s="520" t="s">
        <v>135</v>
      </c>
      <c r="E37" s="64"/>
    </row>
    <row r="38" spans="1:16382" ht="19.2" customHeight="1" x14ac:dyDescent="0.3">
      <c r="A38" s="721"/>
      <c r="C38" s="80" t="s">
        <v>161</v>
      </c>
      <c r="D38" s="520" t="s">
        <v>135</v>
      </c>
      <c r="E38" s="64"/>
    </row>
    <row r="39" spans="1:16382" ht="19.2" customHeight="1" x14ac:dyDescent="0.3">
      <c r="A39" s="721"/>
      <c r="C39" s="80" t="s">
        <v>162</v>
      </c>
      <c r="D39" s="520" t="s">
        <v>135</v>
      </c>
      <c r="E39" s="64"/>
    </row>
    <row r="40" spans="1:16382" ht="19.2" customHeight="1" x14ac:dyDescent="0.3">
      <c r="A40" s="721"/>
      <c r="C40" s="80" t="s">
        <v>163</v>
      </c>
      <c r="D40" s="520" t="s">
        <v>135</v>
      </c>
      <c r="E40" s="64"/>
    </row>
    <row r="41" spans="1:16382" ht="19.2" customHeight="1" x14ac:dyDescent="0.3">
      <c r="A41" s="721"/>
      <c r="C41" s="80" t="s">
        <v>164</v>
      </c>
      <c r="D41" s="520" t="s">
        <v>135</v>
      </c>
      <c r="E41" s="64"/>
    </row>
    <row r="42" spans="1:16382" ht="19.2" customHeight="1" thickBot="1" x14ac:dyDescent="0.35">
      <c r="A42" s="721"/>
      <c r="C42" s="81" t="s">
        <v>165</v>
      </c>
      <c r="D42" s="520" t="s">
        <v>135</v>
      </c>
      <c r="E42" s="64"/>
    </row>
    <row r="43" spans="1:16382" ht="19.2" customHeight="1" thickTop="1" thickBot="1" x14ac:dyDescent="0.35">
      <c r="A43" s="721"/>
      <c r="C43" s="68" t="s">
        <v>123</v>
      </c>
      <c r="D43" s="83">
        <f>SUM(D31:D42)</f>
        <v>0</v>
      </c>
      <c r="E43" s="64"/>
    </row>
    <row r="44" spans="1:16382" ht="20.55" customHeight="1" x14ac:dyDescent="0.3">
      <c r="A44" s="721"/>
      <c r="C44" s="39"/>
      <c r="D44" s="39"/>
    </row>
    <row r="45" spans="1:16382" s="294" customFormat="1" ht="20.55" customHeight="1" x14ac:dyDescent="0.3">
      <c r="A45" s="721"/>
      <c r="B45" s="721"/>
      <c r="C45" s="721"/>
      <c r="D45" s="721"/>
      <c r="E45" s="721"/>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c r="OL45"/>
      <c r="OM45"/>
      <c r="ON45"/>
      <c r="OO45"/>
      <c r="OP45"/>
      <c r="OQ45"/>
      <c r="OR45"/>
      <c r="OS45"/>
      <c r="OT45"/>
      <c r="OU45"/>
      <c r="OV45"/>
      <c r="OW45"/>
      <c r="OX45"/>
      <c r="OY45"/>
      <c r="OZ45"/>
      <c r="PA45"/>
      <c r="PB45"/>
      <c r="PC45"/>
      <c r="PD45"/>
      <c r="PE45"/>
      <c r="PF45"/>
      <c r="PG45"/>
      <c r="PH45"/>
      <c r="PI45"/>
      <c r="PJ45"/>
      <c r="PK45"/>
      <c r="PL45"/>
      <c r="PM45"/>
      <c r="PN45"/>
      <c r="PO45"/>
      <c r="PP45"/>
      <c r="PQ45"/>
      <c r="PR45"/>
      <c r="PS45"/>
      <c r="PT45"/>
      <c r="PU45"/>
      <c r="PV45"/>
      <c r="PW45"/>
      <c r="PX45"/>
      <c r="PY45"/>
      <c r="PZ45"/>
      <c r="QA45"/>
      <c r="QB45"/>
      <c r="QC45"/>
      <c r="QD45"/>
      <c r="QE45"/>
      <c r="QF45"/>
      <c r="QG45"/>
      <c r="QH45"/>
      <c r="QI45"/>
      <c r="QJ45"/>
      <c r="QK45"/>
      <c r="QL45"/>
      <c r="QM45"/>
      <c r="QN45"/>
      <c r="QO45"/>
      <c r="QP45"/>
      <c r="QQ45"/>
      <c r="QR45"/>
      <c r="QS45"/>
      <c r="QT45"/>
      <c r="QU45"/>
      <c r="QV45"/>
      <c r="QW45"/>
      <c r="QX45"/>
      <c r="QY45"/>
      <c r="QZ45"/>
      <c r="RA45"/>
      <c r="RB45"/>
      <c r="RC45"/>
      <c r="RD45"/>
      <c r="RE45"/>
      <c r="RF45"/>
      <c r="RG45"/>
      <c r="RH45"/>
      <c r="RI45"/>
      <c r="RJ45"/>
      <c r="RK45"/>
      <c r="RL45"/>
      <c r="RM45"/>
      <c r="RN45"/>
      <c r="RO45"/>
      <c r="RP45"/>
      <c r="RQ45"/>
      <c r="RR45"/>
      <c r="RS45"/>
      <c r="RT45"/>
      <c r="RU45"/>
      <c r="RV45"/>
      <c r="RW45"/>
      <c r="RX45"/>
      <c r="RY45"/>
      <c r="RZ45"/>
      <c r="SA45"/>
      <c r="SB45"/>
      <c r="SC45"/>
      <c r="SD45"/>
      <c r="SE45"/>
      <c r="SF45"/>
      <c r="SG45"/>
      <c r="SH45"/>
      <c r="SI45"/>
      <c r="SJ45"/>
      <c r="SK45"/>
      <c r="SL45"/>
      <c r="SM45"/>
      <c r="SN45"/>
      <c r="SO45"/>
      <c r="SP45"/>
      <c r="SQ45"/>
      <c r="SR45"/>
      <c r="SS45"/>
      <c r="ST45"/>
      <c r="SU45"/>
      <c r="SV45"/>
      <c r="SW45"/>
      <c r="SX45"/>
      <c r="SY45"/>
      <c r="SZ45"/>
      <c r="TA45"/>
      <c r="TB45"/>
      <c r="TC45"/>
      <c r="TD45"/>
      <c r="TE45"/>
      <c r="TF45"/>
      <c r="TG45"/>
      <c r="TH45"/>
      <c r="TI45"/>
      <c r="TJ45"/>
      <c r="TK45"/>
      <c r="TL45"/>
      <c r="TM45"/>
      <c r="TN45"/>
      <c r="TO45"/>
      <c r="TP45"/>
      <c r="TQ45"/>
      <c r="TR45"/>
      <c r="TS45"/>
      <c r="TT45"/>
      <c r="TU45"/>
      <c r="TV45"/>
      <c r="TW45"/>
      <c r="TX45"/>
      <c r="TY45"/>
      <c r="TZ45"/>
      <c r="UA45"/>
      <c r="UB45"/>
      <c r="UC45"/>
      <c r="UD45"/>
      <c r="UE45"/>
      <c r="UF45"/>
      <c r="UG45"/>
      <c r="UH45"/>
      <c r="UI45"/>
      <c r="UJ45"/>
      <c r="UK45"/>
      <c r="UL45"/>
      <c r="UM45"/>
      <c r="UN45"/>
      <c r="UO45"/>
      <c r="UP45"/>
      <c r="UQ45"/>
      <c r="UR45"/>
      <c r="US45"/>
      <c r="UT45"/>
      <c r="UU45"/>
      <c r="UV45"/>
      <c r="UW45"/>
      <c r="UX45"/>
      <c r="UY45"/>
      <c r="UZ45"/>
      <c r="VA45"/>
      <c r="VB45"/>
      <c r="VC45"/>
      <c r="VD45"/>
      <c r="VE45"/>
      <c r="VF45"/>
      <c r="VG45"/>
      <c r="VH45"/>
      <c r="VI45"/>
      <c r="VJ45"/>
      <c r="VK45"/>
      <c r="VL45"/>
      <c r="VM45"/>
      <c r="VN45"/>
      <c r="VO45"/>
      <c r="VP45"/>
      <c r="VQ45"/>
      <c r="VR45"/>
      <c r="VS45"/>
      <c r="VT45"/>
      <c r="VU45"/>
      <c r="VV45"/>
      <c r="VW45"/>
      <c r="VX45"/>
      <c r="VY45"/>
      <c r="VZ45"/>
      <c r="WA45"/>
      <c r="WB45"/>
      <c r="WC45"/>
      <c r="WD45"/>
      <c r="WE45"/>
      <c r="WF45"/>
      <c r="WG45"/>
      <c r="WH45"/>
      <c r="WI45"/>
      <c r="WJ45"/>
      <c r="WK45"/>
      <c r="WL45"/>
      <c r="WM45"/>
      <c r="WN45"/>
      <c r="WO45"/>
      <c r="WP45"/>
      <c r="WQ45"/>
      <c r="WR45"/>
      <c r="WS45"/>
      <c r="WT45"/>
      <c r="WU45"/>
      <c r="WV45"/>
      <c r="WW45"/>
      <c r="WX45"/>
      <c r="WY45"/>
      <c r="WZ45"/>
      <c r="XA45"/>
      <c r="XB45"/>
      <c r="XC45"/>
      <c r="XD45"/>
      <c r="XE45"/>
      <c r="XF45"/>
      <c r="XG45"/>
      <c r="XH45"/>
      <c r="XI45"/>
      <c r="XJ45"/>
      <c r="XK45"/>
      <c r="XL45"/>
      <c r="XM45"/>
      <c r="XN45"/>
      <c r="XO45"/>
      <c r="XP45"/>
      <c r="XQ45"/>
      <c r="XR45"/>
      <c r="XS45"/>
      <c r="XT45"/>
      <c r="XU45"/>
      <c r="XV45"/>
      <c r="XW45"/>
      <c r="XX45"/>
      <c r="XY45"/>
      <c r="XZ45"/>
      <c r="YA45"/>
      <c r="YB45"/>
      <c r="YC45"/>
      <c r="YD45"/>
      <c r="YE45"/>
      <c r="YF45"/>
      <c r="YG45"/>
      <c r="YH45"/>
      <c r="YI45"/>
      <c r="YJ45"/>
      <c r="YK45"/>
      <c r="YL45"/>
      <c r="YM45"/>
      <c r="YN45"/>
      <c r="YO45"/>
      <c r="YP45"/>
      <c r="YQ45"/>
      <c r="YR45"/>
      <c r="YS45"/>
      <c r="YT45"/>
      <c r="YU45"/>
      <c r="YV45"/>
      <c r="YW45"/>
      <c r="YX45"/>
      <c r="YY45"/>
      <c r="YZ45"/>
      <c r="ZA45"/>
      <c r="ZB45"/>
      <c r="ZC45"/>
      <c r="ZD45"/>
      <c r="ZE45"/>
      <c r="ZF45"/>
      <c r="ZG45"/>
      <c r="ZH45"/>
      <c r="ZI45"/>
      <c r="ZJ45"/>
      <c r="ZK45"/>
      <c r="ZL45"/>
      <c r="ZM45"/>
      <c r="ZN45"/>
      <c r="ZO45"/>
      <c r="ZP45"/>
      <c r="ZQ45"/>
      <c r="ZR45"/>
      <c r="ZS45"/>
      <c r="ZT45"/>
      <c r="ZU45"/>
      <c r="ZV45"/>
      <c r="ZW45"/>
      <c r="ZX45"/>
      <c r="ZY45"/>
      <c r="ZZ45"/>
      <c r="AAA45"/>
      <c r="AAB45"/>
      <c r="AAC45"/>
      <c r="AAD45"/>
      <c r="AAE45"/>
      <c r="AAF45"/>
      <c r="AAG45"/>
      <c r="AAH45"/>
      <c r="AAI45"/>
      <c r="AAJ45"/>
      <c r="AAK45"/>
      <c r="AAL45"/>
      <c r="AAM45"/>
      <c r="AAN45"/>
      <c r="AAO45"/>
      <c r="AAP45"/>
      <c r="AAQ45"/>
      <c r="AAR45"/>
      <c r="AAS45"/>
      <c r="AAT45"/>
      <c r="AAU45"/>
      <c r="AAV45"/>
      <c r="AAW45"/>
      <c r="AAX45"/>
      <c r="AAY45"/>
      <c r="AAZ45"/>
      <c r="ABA45"/>
      <c r="ABB45"/>
      <c r="ABC45"/>
      <c r="ABD45"/>
      <c r="ABE45"/>
      <c r="ABF45"/>
      <c r="ABG45"/>
      <c r="ABH45"/>
      <c r="ABI45"/>
      <c r="ABJ45"/>
      <c r="ABK45"/>
      <c r="ABL45"/>
      <c r="ABM45"/>
      <c r="ABN45"/>
      <c r="ABO45"/>
      <c r="ABP45"/>
      <c r="ABQ45"/>
      <c r="ABR45"/>
      <c r="ABS45"/>
      <c r="ABT45"/>
      <c r="ABU45"/>
      <c r="ABV45"/>
      <c r="ABW45"/>
      <c r="ABX45"/>
      <c r="ABY45"/>
      <c r="ABZ45"/>
      <c r="ACA45"/>
      <c r="ACB45"/>
      <c r="ACC45"/>
      <c r="ACD45"/>
      <c r="ACE45"/>
      <c r="ACF45"/>
      <c r="ACG45"/>
      <c r="ACH45"/>
      <c r="ACI45"/>
      <c r="ACJ45"/>
      <c r="ACK45"/>
      <c r="ACL45"/>
      <c r="ACM45"/>
      <c r="ACN45"/>
      <c r="ACO45"/>
      <c r="ACP45"/>
      <c r="ACQ45"/>
      <c r="ACR45"/>
      <c r="ACS45"/>
      <c r="ACT45"/>
      <c r="ACU45"/>
      <c r="ACV45"/>
      <c r="ACW45"/>
      <c r="ACX45"/>
      <c r="ACY45"/>
      <c r="ACZ45"/>
      <c r="ADA45"/>
      <c r="ADB45"/>
      <c r="ADC45"/>
      <c r="ADD45"/>
      <c r="ADE45"/>
      <c r="ADF45"/>
      <c r="ADG45"/>
      <c r="ADH45"/>
      <c r="ADI45"/>
      <c r="ADJ45"/>
      <c r="ADK45"/>
      <c r="ADL45"/>
      <c r="ADM45"/>
      <c r="ADN45"/>
      <c r="ADO45"/>
      <c r="ADP45"/>
      <c r="ADQ45"/>
      <c r="ADR45"/>
      <c r="ADS45"/>
      <c r="ADT45"/>
      <c r="ADU45"/>
      <c r="ADV45"/>
      <c r="ADW45"/>
      <c r="ADX45"/>
      <c r="ADY45"/>
      <c r="ADZ45"/>
      <c r="AEA45"/>
      <c r="AEB45"/>
      <c r="AEC45"/>
      <c r="AED45"/>
      <c r="AEE45"/>
      <c r="AEF45"/>
      <c r="AEG45"/>
      <c r="AEH45"/>
      <c r="AEI45"/>
      <c r="AEJ45"/>
      <c r="AEK45"/>
      <c r="AEL45"/>
      <c r="AEM45"/>
      <c r="AEN45"/>
      <c r="AEO45"/>
      <c r="AEP45"/>
      <c r="AEQ45"/>
      <c r="AER45"/>
      <c r="AES45"/>
      <c r="AET45"/>
      <c r="AEU45"/>
      <c r="AEV45"/>
      <c r="AEW45"/>
      <c r="AEX45"/>
      <c r="AEY45"/>
      <c r="AEZ45"/>
      <c r="AFA45"/>
      <c r="AFB45"/>
      <c r="AFC45"/>
      <c r="AFD45"/>
      <c r="AFE45"/>
      <c r="AFF45"/>
      <c r="AFG45"/>
      <c r="AFH45"/>
      <c r="AFI45"/>
      <c r="AFJ45"/>
      <c r="AFK45"/>
      <c r="AFL45"/>
      <c r="AFM45"/>
      <c r="AFN45"/>
      <c r="AFO45"/>
      <c r="AFP45"/>
      <c r="AFQ45"/>
      <c r="AFR45"/>
      <c r="AFS45"/>
      <c r="AFT45"/>
      <c r="AFU45"/>
      <c r="AFV45"/>
      <c r="AFW45"/>
      <c r="AFX45"/>
      <c r="AFY45"/>
      <c r="AFZ45"/>
      <c r="AGA45"/>
      <c r="AGB45"/>
      <c r="AGC45"/>
      <c r="AGD45"/>
      <c r="AGE45"/>
      <c r="AGF45"/>
      <c r="AGG45"/>
      <c r="AGH45"/>
      <c r="AGI45"/>
      <c r="AGJ45"/>
      <c r="AGK45"/>
      <c r="AGL45"/>
      <c r="AGM45"/>
      <c r="AGN45"/>
      <c r="AGO45"/>
      <c r="AGP45"/>
      <c r="AGQ45"/>
      <c r="AGR45"/>
      <c r="AGS45"/>
      <c r="AGT45"/>
      <c r="AGU45"/>
      <c r="AGV45"/>
      <c r="AGW45"/>
      <c r="AGX45"/>
      <c r="AGY45"/>
      <c r="AGZ45"/>
      <c r="AHA45"/>
      <c r="AHB45"/>
      <c r="AHC45"/>
      <c r="AHD45"/>
      <c r="AHE45"/>
      <c r="AHF45"/>
      <c r="AHG45"/>
      <c r="AHH45"/>
      <c r="AHI45"/>
      <c r="AHJ45"/>
      <c r="AHK45"/>
      <c r="AHL45"/>
      <c r="AHM45"/>
      <c r="AHN45"/>
      <c r="AHO45"/>
      <c r="AHP45"/>
      <c r="AHQ45"/>
      <c r="AHR45"/>
      <c r="AHS45"/>
      <c r="AHT45"/>
      <c r="AHU45"/>
      <c r="AHV45"/>
      <c r="AHW45"/>
      <c r="AHX45"/>
      <c r="AHY45"/>
      <c r="AHZ45"/>
      <c r="AIA45"/>
      <c r="AIB45"/>
      <c r="AIC45"/>
      <c r="AID45"/>
      <c r="AIE45"/>
      <c r="AIF45"/>
      <c r="AIG45"/>
      <c r="AIH45"/>
      <c r="AII45"/>
      <c r="AIJ45"/>
      <c r="AIK45"/>
      <c r="AIL45"/>
      <c r="AIM45"/>
      <c r="AIN45"/>
      <c r="AIO45"/>
      <c r="AIP45"/>
      <c r="AIQ45"/>
      <c r="AIR45"/>
      <c r="AIS45"/>
      <c r="AIT45"/>
      <c r="AIU45"/>
      <c r="AIV45"/>
      <c r="AIW45"/>
      <c r="AIX45"/>
      <c r="AIY45"/>
      <c r="AIZ45"/>
      <c r="AJA45"/>
      <c r="AJB45"/>
      <c r="AJC45"/>
      <c r="AJD45"/>
      <c r="AJE45"/>
      <c r="AJF45"/>
      <c r="AJG45"/>
      <c r="AJH45"/>
      <c r="AJI45"/>
      <c r="AJJ45"/>
      <c r="AJK45"/>
      <c r="AJL45"/>
      <c r="AJM45"/>
      <c r="AJN45"/>
      <c r="AJO45"/>
      <c r="AJP45"/>
      <c r="AJQ45"/>
      <c r="AJR45"/>
      <c r="AJS45"/>
      <c r="AJT45"/>
      <c r="AJU45"/>
      <c r="AJV45"/>
      <c r="AJW45"/>
      <c r="AJX45"/>
      <c r="AJY45"/>
      <c r="AJZ45"/>
      <c r="AKA45"/>
      <c r="AKB45"/>
      <c r="AKC45"/>
      <c r="AKD45"/>
      <c r="AKE45"/>
      <c r="AKF45"/>
      <c r="AKG45"/>
      <c r="AKH45"/>
      <c r="AKI45"/>
      <c r="AKJ45"/>
      <c r="AKK45"/>
      <c r="AKL45"/>
      <c r="AKM45"/>
      <c r="AKN45"/>
      <c r="AKO45"/>
      <c r="AKP45"/>
      <c r="AKQ45"/>
      <c r="AKR45"/>
      <c r="AKS45"/>
      <c r="AKT45"/>
      <c r="AKU45"/>
      <c r="AKV45"/>
      <c r="AKW45"/>
      <c r="AKX45"/>
      <c r="AKY45"/>
      <c r="AKZ45"/>
      <c r="ALA45"/>
      <c r="ALB45"/>
      <c r="ALC45"/>
      <c r="ALD45"/>
      <c r="ALE45"/>
      <c r="ALF45"/>
      <c r="ALG45"/>
      <c r="ALH45"/>
      <c r="ALI45"/>
      <c r="ALJ45"/>
      <c r="ALK45"/>
      <c r="ALL45"/>
      <c r="ALM45"/>
      <c r="ALN45"/>
      <c r="ALO45"/>
      <c r="ALP45"/>
      <c r="ALQ45"/>
      <c r="ALR45"/>
      <c r="ALS45"/>
      <c r="ALT45"/>
      <c r="ALU45"/>
      <c r="ALV45"/>
      <c r="ALW45"/>
      <c r="ALX45"/>
      <c r="ALY45"/>
      <c r="ALZ45"/>
      <c r="AMA45"/>
      <c r="AMB45"/>
      <c r="AMC45"/>
      <c r="AMD45"/>
      <c r="AME45"/>
      <c r="AMF45"/>
      <c r="AMG45"/>
      <c r="AMH45"/>
      <c r="AMI45"/>
      <c r="AMJ45"/>
      <c r="AMK45"/>
      <c r="AML45"/>
      <c r="AMM45"/>
      <c r="AMN45"/>
      <c r="AMO45"/>
      <c r="AMP45"/>
      <c r="AMQ45"/>
      <c r="AMR45"/>
      <c r="AMS45"/>
      <c r="AMT45"/>
      <c r="AMU45"/>
      <c r="AMV45"/>
      <c r="AMW45"/>
      <c r="AMX45"/>
      <c r="AMY45"/>
      <c r="AMZ45"/>
      <c r="ANA45"/>
      <c r="ANB45"/>
      <c r="ANC45"/>
      <c r="AND45"/>
      <c r="ANE45"/>
      <c r="ANF45"/>
      <c r="ANG45"/>
      <c r="ANH45"/>
      <c r="ANI45"/>
      <c r="ANJ45"/>
      <c r="ANK45"/>
      <c r="ANL45"/>
      <c r="ANM45"/>
      <c r="ANN45"/>
      <c r="ANO45"/>
      <c r="ANP45"/>
      <c r="ANQ45"/>
      <c r="ANR45"/>
      <c r="ANS45"/>
      <c r="ANT45"/>
      <c r="ANU45"/>
      <c r="ANV45"/>
      <c r="ANW45"/>
      <c r="ANX45"/>
      <c r="ANY45"/>
      <c r="ANZ45"/>
      <c r="AOA45"/>
      <c r="AOB45"/>
      <c r="AOC45"/>
      <c r="AOD45"/>
      <c r="AOE45"/>
      <c r="AOF45"/>
      <c r="AOG45"/>
      <c r="AOH45"/>
      <c r="AOI45"/>
      <c r="AOJ45"/>
      <c r="AOK45"/>
      <c r="AOL45"/>
      <c r="AOM45"/>
      <c r="AON45"/>
      <c r="AOO45"/>
      <c r="AOP45"/>
      <c r="AOQ45"/>
      <c r="AOR45"/>
      <c r="AOS45"/>
      <c r="AOT45"/>
      <c r="AOU45"/>
      <c r="AOV45"/>
      <c r="AOW45"/>
      <c r="AOX45"/>
      <c r="AOY45"/>
      <c r="AOZ45"/>
      <c r="APA45"/>
      <c r="APB45"/>
      <c r="APC45"/>
      <c r="APD45"/>
      <c r="APE45"/>
      <c r="APF45"/>
      <c r="APG45"/>
      <c r="APH45"/>
      <c r="API45"/>
      <c r="APJ45"/>
      <c r="APK45"/>
      <c r="APL45"/>
      <c r="APM45"/>
      <c r="APN45"/>
      <c r="APO45"/>
      <c r="APP45"/>
      <c r="APQ45"/>
      <c r="APR45"/>
      <c r="APS45"/>
      <c r="APT45"/>
      <c r="APU45"/>
      <c r="APV45"/>
      <c r="APW45"/>
      <c r="APX45"/>
      <c r="APY45"/>
      <c r="APZ45"/>
      <c r="AQA45"/>
      <c r="AQB45"/>
      <c r="AQC45"/>
      <c r="AQD45"/>
      <c r="AQE45"/>
      <c r="AQF45"/>
      <c r="AQG45"/>
      <c r="AQH45"/>
      <c r="AQI45"/>
      <c r="AQJ45"/>
      <c r="AQK45"/>
      <c r="AQL45"/>
      <c r="AQM45"/>
      <c r="AQN45"/>
      <c r="AQO45"/>
      <c r="AQP45"/>
      <c r="AQQ45"/>
      <c r="AQR45"/>
      <c r="AQS45"/>
      <c r="AQT45"/>
      <c r="AQU45"/>
      <c r="AQV45"/>
      <c r="AQW45"/>
      <c r="AQX45"/>
      <c r="AQY45"/>
      <c r="AQZ45"/>
      <c r="ARA45"/>
      <c r="ARB45"/>
      <c r="ARC45"/>
      <c r="ARD45"/>
      <c r="ARE45"/>
      <c r="ARF45"/>
      <c r="ARG45"/>
      <c r="ARH45"/>
      <c r="ARI45"/>
      <c r="ARJ45"/>
      <c r="ARK45"/>
      <c r="ARL45"/>
      <c r="ARM45"/>
      <c r="ARN45"/>
      <c r="ARO45"/>
      <c r="ARP45"/>
      <c r="ARQ45"/>
      <c r="ARR45"/>
      <c r="ARS45"/>
      <c r="ART45"/>
      <c r="ARU45"/>
      <c r="ARV45"/>
      <c r="ARW45"/>
      <c r="ARX45"/>
      <c r="ARY45"/>
      <c r="ARZ45"/>
      <c r="ASA45"/>
      <c r="ASB45"/>
      <c r="ASC45"/>
      <c r="ASD45"/>
      <c r="ASE45"/>
      <c r="ASF45"/>
      <c r="ASG45"/>
      <c r="ASH45"/>
      <c r="ASI45"/>
      <c r="ASJ45"/>
      <c r="ASK45"/>
      <c r="ASL45"/>
      <c r="ASM45"/>
      <c r="ASN45"/>
      <c r="ASO45"/>
      <c r="ASP45"/>
      <c r="ASQ45"/>
      <c r="ASR45"/>
      <c r="ASS45"/>
      <c r="AST45"/>
      <c r="ASU45"/>
      <c r="ASV45"/>
      <c r="ASW45"/>
      <c r="ASX45"/>
      <c r="ASY45"/>
      <c r="ASZ45"/>
      <c r="ATA45"/>
      <c r="ATB45"/>
      <c r="ATC45"/>
      <c r="ATD45"/>
      <c r="ATE45"/>
      <c r="ATF45"/>
      <c r="ATG45"/>
      <c r="ATH45"/>
      <c r="ATI45"/>
      <c r="ATJ45"/>
      <c r="ATK45"/>
      <c r="ATL45"/>
      <c r="ATM45"/>
      <c r="ATN45"/>
      <c r="ATO45"/>
      <c r="ATP45"/>
      <c r="ATQ45"/>
      <c r="ATR45"/>
      <c r="ATS45"/>
      <c r="ATT45"/>
      <c r="ATU45"/>
      <c r="ATV45"/>
      <c r="ATW45"/>
      <c r="ATX45"/>
      <c r="ATY45"/>
      <c r="ATZ45"/>
      <c r="AUA45"/>
      <c r="AUB45"/>
      <c r="AUC45"/>
      <c r="AUD45"/>
      <c r="AUE45"/>
      <c r="AUF45"/>
      <c r="AUG45"/>
      <c r="AUH45"/>
      <c r="AUI45"/>
      <c r="AUJ45"/>
      <c r="AUK45"/>
      <c r="AUL45"/>
      <c r="AUM45"/>
      <c r="AUN45"/>
      <c r="AUO45"/>
      <c r="AUP45"/>
      <c r="AUQ45"/>
      <c r="AUR45"/>
      <c r="AUS45"/>
      <c r="AUT45"/>
      <c r="AUU45"/>
      <c r="AUV45"/>
      <c r="AUW45"/>
      <c r="AUX45"/>
      <c r="AUY45"/>
      <c r="AUZ45"/>
      <c r="AVA45"/>
      <c r="AVB45"/>
      <c r="AVC45"/>
      <c r="AVD45"/>
      <c r="AVE45"/>
      <c r="AVF45"/>
      <c r="AVG45"/>
      <c r="AVH45"/>
      <c r="AVI45"/>
      <c r="AVJ45"/>
      <c r="AVK45"/>
      <c r="AVL45"/>
      <c r="AVM45"/>
      <c r="AVN45"/>
      <c r="AVO45"/>
      <c r="AVP45"/>
      <c r="AVQ45"/>
      <c r="AVR45"/>
      <c r="AVS45"/>
      <c r="AVT45"/>
      <c r="AVU45"/>
      <c r="AVV45"/>
      <c r="AVW45"/>
      <c r="AVX45"/>
      <c r="AVY45"/>
      <c r="AVZ45"/>
      <c r="AWA45"/>
      <c r="AWB45"/>
      <c r="AWC45"/>
      <c r="AWD45"/>
      <c r="AWE45"/>
      <c r="AWF45"/>
      <c r="AWG45"/>
      <c r="AWH45"/>
      <c r="AWI45"/>
      <c r="AWJ45"/>
      <c r="AWK45"/>
      <c r="AWL45"/>
      <c r="AWM45"/>
      <c r="AWN45"/>
      <c r="AWO45"/>
      <c r="AWP45"/>
      <c r="AWQ45"/>
      <c r="AWR45"/>
      <c r="AWS45"/>
      <c r="AWT45"/>
      <c r="AWU45"/>
      <c r="AWV45"/>
      <c r="AWW45"/>
      <c r="AWX45"/>
      <c r="AWY45"/>
      <c r="AWZ45"/>
      <c r="AXA45"/>
      <c r="AXB45"/>
      <c r="AXC45"/>
      <c r="AXD45"/>
      <c r="AXE45"/>
      <c r="AXF45"/>
      <c r="AXG45"/>
      <c r="AXH45"/>
      <c r="AXI45"/>
      <c r="AXJ45"/>
      <c r="AXK45"/>
      <c r="AXL45"/>
      <c r="AXM45"/>
      <c r="AXN45"/>
      <c r="AXO45"/>
      <c r="AXP45"/>
      <c r="AXQ45"/>
      <c r="AXR45"/>
      <c r="AXS45"/>
      <c r="AXT45"/>
      <c r="AXU45"/>
      <c r="AXV45"/>
      <c r="AXW45"/>
      <c r="AXX45"/>
      <c r="AXY45"/>
      <c r="AXZ45"/>
      <c r="AYA45"/>
      <c r="AYB45"/>
      <c r="AYC45"/>
      <c r="AYD45"/>
      <c r="AYE45"/>
      <c r="AYF45"/>
      <c r="AYG45"/>
      <c r="AYH45"/>
      <c r="AYI45"/>
      <c r="AYJ45"/>
      <c r="AYK45"/>
      <c r="AYL45"/>
      <c r="AYM45"/>
      <c r="AYN45"/>
      <c r="AYO45"/>
      <c r="AYP45"/>
      <c r="AYQ45"/>
      <c r="AYR45"/>
      <c r="AYS45"/>
      <c r="AYT45"/>
      <c r="AYU45"/>
      <c r="AYV45"/>
      <c r="AYW45"/>
      <c r="AYX45"/>
      <c r="AYY45"/>
      <c r="AYZ45"/>
      <c r="AZA45"/>
      <c r="AZB45"/>
      <c r="AZC45"/>
      <c r="AZD45"/>
      <c r="AZE45"/>
      <c r="AZF45"/>
      <c r="AZG45"/>
      <c r="AZH45"/>
      <c r="AZI45"/>
      <c r="AZJ45"/>
      <c r="AZK45"/>
      <c r="AZL45"/>
      <c r="AZM45"/>
      <c r="AZN45"/>
      <c r="AZO45"/>
      <c r="AZP45"/>
      <c r="AZQ45"/>
      <c r="AZR45"/>
      <c r="AZS45"/>
      <c r="AZT45"/>
      <c r="AZU45"/>
      <c r="AZV45"/>
      <c r="AZW45"/>
      <c r="AZX45"/>
      <c r="AZY45"/>
      <c r="AZZ45"/>
      <c r="BAA45"/>
      <c r="BAB45"/>
      <c r="BAC45"/>
      <c r="BAD45"/>
      <c r="BAE45"/>
      <c r="BAF45"/>
      <c r="BAG45"/>
      <c r="BAH45"/>
      <c r="BAI45"/>
      <c r="BAJ45"/>
      <c r="BAK45"/>
      <c r="BAL45"/>
      <c r="BAM45"/>
      <c r="BAN45"/>
      <c r="BAO45"/>
      <c r="BAP45"/>
      <c r="BAQ45"/>
      <c r="BAR45"/>
      <c r="BAS45"/>
      <c r="BAT45"/>
      <c r="BAU45"/>
      <c r="BAV45"/>
      <c r="BAW45"/>
      <c r="BAX45"/>
      <c r="BAY45"/>
      <c r="BAZ45"/>
      <c r="BBA45"/>
      <c r="BBB45"/>
      <c r="BBC45"/>
      <c r="BBD45"/>
      <c r="BBE45"/>
      <c r="BBF45"/>
      <c r="BBG45"/>
      <c r="BBH45"/>
      <c r="BBI45"/>
      <c r="BBJ45"/>
      <c r="BBK45"/>
      <c r="BBL45"/>
      <c r="BBM45"/>
      <c r="BBN45"/>
      <c r="BBO45"/>
      <c r="BBP45"/>
      <c r="BBQ45"/>
      <c r="BBR45"/>
      <c r="BBS45"/>
      <c r="BBT45"/>
      <c r="BBU45"/>
      <c r="BBV45"/>
      <c r="BBW45"/>
      <c r="BBX45"/>
      <c r="BBY45"/>
      <c r="BBZ45"/>
      <c r="BCA45"/>
      <c r="BCB45"/>
      <c r="BCC45"/>
      <c r="BCD45"/>
      <c r="BCE45"/>
      <c r="BCF45"/>
      <c r="BCG45"/>
      <c r="BCH45"/>
      <c r="BCI45"/>
      <c r="BCJ45"/>
      <c r="BCK45"/>
      <c r="BCL45"/>
      <c r="BCM45"/>
      <c r="BCN45"/>
      <c r="BCO45"/>
      <c r="BCP45"/>
      <c r="BCQ45"/>
      <c r="BCR45"/>
      <c r="BCS45"/>
      <c r="BCT45"/>
      <c r="BCU45"/>
      <c r="BCV45"/>
      <c r="BCW45"/>
      <c r="BCX45"/>
      <c r="BCY45"/>
      <c r="BCZ45"/>
      <c r="BDA45"/>
      <c r="BDB45"/>
      <c r="BDC45"/>
      <c r="BDD45"/>
      <c r="BDE45"/>
      <c r="BDF45"/>
      <c r="BDG45"/>
      <c r="BDH45"/>
      <c r="BDI45"/>
      <c r="BDJ45"/>
      <c r="BDK45"/>
      <c r="BDL45"/>
      <c r="BDM45"/>
      <c r="BDN45"/>
      <c r="BDO45"/>
      <c r="BDP45"/>
      <c r="BDQ45"/>
      <c r="BDR45"/>
      <c r="BDS45"/>
      <c r="BDT45"/>
      <c r="BDU45"/>
      <c r="BDV45"/>
      <c r="BDW45"/>
      <c r="BDX45"/>
      <c r="BDY45"/>
      <c r="BDZ45"/>
      <c r="BEA45"/>
      <c r="BEB45"/>
      <c r="BEC45"/>
      <c r="BED45"/>
      <c r="BEE45"/>
      <c r="BEF45"/>
      <c r="BEG45"/>
      <c r="BEH45"/>
      <c r="BEI45"/>
      <c r="BEJ45"/>
      <c r="BEK45"/>
      <c r="BEL45"/>
      <c r="BEM45"/>
      <c r="BEN45"/>
      <c r="BEO45"/>
      <c r="BEP45"/>
      <c r="BEQ45"/>
      <c r="BER45"/>
      <c r="BES45"/>
      <c r="BET45"/>
      <c r="BEU45"/>
      <c r="BEV45"/>
      <c r="BEW45"/>
      <c r="BEX45"/>
      <c r="BEY45"/>
      <c r="BEZ45"/>
      <c r="BFA45"/>
      <c r="BFB45"/>
      <c r="BFC45"/>
      <c r="BFD45"/>
      <c r="BFE45"/>
      <c r="BFF45"/>
      <c r="BFG45"/>
      <c r="BFH45"/>
      <c r="BFI45"/>
      <c r="BFJ45"/>
      <c r="BFK45"/>
      <c r="BFL45"/>
      <c r="BFM45"/>
      <c r="BFN45"/>
      <c r="BFO45"/>
      <c r="BFP45"/>
      <c r="BFQ45"/>
      <c r="BFR45"/>
      <c r="BFS45"/>
      <c r="BFT45"/>
      <c r="BFU45"/>
      <c r="BFV45"/>
      <c r="BFW45"/>
      <c r="BFX45"/>
      <c r="BFY45"/>
      <c r="BFZ45"/>
      <c r="BGA45"/>
      <c r="BGB45"/>
      <c r="BGC45"/>
      <c r="BGD45"/>
      <c r="BGE45"/>
      <c r="BGF45"/>
      <c r="BGG45"/>
      <c r="BGH45"/>
      <c r="BGI45"/>
      <c r="BGJ45"/>
      <c r="BGK45"/>
      <c r="BGL45"/>
      <c r="BGM45"/>
      <c r="BGN45"/>
      <c r="BGO45"/>
      <c r="BGP45"/>
      <c r="BGQ45"/>
      <c r="BGR45"/>
      <c r="BGS45"/>
      <c r="BGT45"/>
      <c r="BGU45"/>
      <c r="BGV45"/>
      <c r="BGW45"/>
      <c r="BGX45"/>
      <c r="BGY45"/>
      <c r="BGZ45"/>
      <c r="BHA45"/>
      <c r="BHB45"/>
      <c r="BHC45"/>
      <c r="BHD45"/>
      <c r="BHE45"/>
      <c r="BHF45"/>
      <c r="BHG45"/>
      <c r="BHH45"/>
      <c r="BHI45"/>
      <c r="BHJ45"/>
      <c r="BHK45"/>
      <c r="BHL45"/>
      <c r="BHM45"/>
      <c r="BHN45"/>
      <c r="BHO45"/>
      <c r="BHP45"/>
      <c r="BHQ45"/>
      <c r="BHR45"/>
      <c r="BHS45"/>
      <c r="BHT45"/>
      <c r="BHU45"/>
      <c r="BHV45"/>
      <c r="BHW45"/>
      <c r="BHX45"/>
      <c r="BHY45"/>
      <c r="BHZ45"/>
      <c r="BIA45"/>
      <c r="BIB45"/>
      <c r="BIC45"/>
      <c r="BID45"/>
      <c r="BIE45"/>
      <c r="BIF45"/>
      <c r="BIG45"/>
      <c r="BIH45"/>
      <c r="BII45"/>
      <c r="BIJ45"/>
      <c r="BIK45"/>
      <c r="BIL45"/>
      <c r="BIM45"/>
      <c r="BIN45"/>
      <c r="BIO45"/>
      <c r="BIP45"/>
      <c r="BIQ45"/>
      <c r="BIR45"/>
      <c r="BIS45"/>
      <c r="BIT45"/>
      <c r="BIU45"/>
      <c r="BIV45"/>
      <c r="BIW45"/>
      <c r="BIX45"/>
      <c r="BIY45"/>
      <c r="BIZ45"/>
      <c r="BJA45"/>
      <c r="BJB45"/>
      <c r="BJC45"/>
      <c r="BJD45"/>
      <c r="BJE45"/>
      <c r="BJF45"/>
      <c r="BJG45"/>
      <c r="BJH45"/>
      <c r="BJI45"/>
      <c r="BJJ45"/>
      <c r="BJK45"/>
      <c r="BJL45"/>
      <c r="BJM45"/>
      <c r="BJN45"/>
      <c r="BJO45"/>
      <c r="BJP45"/>
      <c r="BJQ45"/>
      <c r="BJR45"/>
      <c r="BJS45"/>
      <c r="BJT45"/>
      <c r="BJU45"/>
      <c r="BJV45"/>
      <c r="BJW45"/>
      <c r="BJX45"/>
      <c r="BJY45"/>
      <c r="BJZ45"/>
      <c r="BKA45"/>
      <c r="BKB45"/>
      <c r="BKC45"/>
      <c r="BKD45"/>
      <c r="BKE45"/>
      <c r="BKF45"/>
      <c r="BKG45"/>
      <c r="BKH45"/>
      <c r="BKI45"/>
      <c r="BKJ45"/>
      <c r="BKK45"/>
      <c r="BKL45"/>
      <c r="BKM45"/>
      <c r="BKN45"/>
      <c r="BKO45"/>
      <c r="BKP45"/>
      <c r="BKQ45"/>
      <c r="BKR45"/>
      <c r="BKS45"/>
      <c r="BKT45"/>
      <c r="BKU45"/>
      <c r="BKV45"/>
      <c r="BKW45"/>
      <c r="BKX45"/>
      <c r="BKY45"/>
      <c r="BKZ45"/>
      <c r="BLA45"/>
      <c r="BLB45"/>
      <c r="BLC45"/>
      <c r="BLD45"/>
      <c r="BLE45"/>
      <c r="BLF45"/>
      <c r="BLG45"/>
      <c r="BLH45"/>
      <c r="BLI45"/>
      <c r="BLJ45"/>
      <c r="BLK45"/>
      <c r="BLL45"/>
      <c r="BLM45"/>
      <c r="BLN45"/>
      <c r="BLO45"/>
      <c r="BLP45"/>
      <c r="BLQ45"/>
      <c r="BLR45"/>
      <c r="BLS45"/>
      <c r="BLT45"/>
      <c r="BLU45"/>
      <c r="BLV45"/>
      <c r="BLW45"/>
      <c r="BLX45"/>
      <c r="BLY45"/>
      <c r="BLZ45"/>
      <c r="BMA45"/>
      <c r="BMB45"/>
      <c r="BMC45"/>
      <c r="BMD45"/>
      <c r="BME45"/>
      <c r="BMF45"/>
      <c r="BMG45"/>
      <c r="BMH45"/>
      <c r="BMI45"/>
      <c r="BMJ45"/>
      <c r="BMK45"/>
      <c r="BML45"/>
      <c r="BMM45"/>
      <c r="BMN45"/>
      <c r="BMO45"/>
      <c r="BMP45"/>
      <c r="BMQ45"/>
      <c r="BMR45"/>
      <c r="BMS45"/>
      <c r="BMT45"/>
      <c r="BMU45"/>
      <c r="BMV45"/>
      <c r="BMW45"/>
      <c r="BMX45"/>
      <c r="BMY45"/>
      <c r="BMZ45"/>
      <c r="BNA45"/>
      <c r="BNB45"/>
      <c r="BNC45"/>
      <c r="BND45"/>
      <c r="BNE45"/>
      <c r="BNF45"/>
      <c r="BNG45"/>
      <c r="BNH45"/>
      <c r="BNI45"/>
      <c r="BNJ45"/>
      <c r="BNK45"/>
      <c r="BNL45"/>
      <c r="BNM45"/>
      <c r="BNN45"/>
      <c r="BNO45"/>
      <c r="BNP45"/>
      <c r="BNQ45"/>
      <c r="BNR45"/>
      <c r="BNS45"/>
      <c r="BNT45"/>
      <c r="BNU45"/>
      <c r="BNV45"/>
      <c r="BNW45"/>
      <c r="BNX45"/>
      <c r="BNY45"/>
      <c r="BNZ45"/>
      <c r="BOA45"/>
      <c r="BOB45"/>
      <c r="BOC45"/>
      <c r="BOD45"/>
      <c r="BOE45"/>
      <c r="BOF45"/>
      <c r="BOG45"/>
      <c r="BOH45"/>
      <c r="BOI45"/>
      <c r="BOJ45"/>
      <c r="BOK45"/>
      <c r="BOL45"/>
      <c r="BOM45"/>
      <c r="BON45"/>
      <c r="BOO45"/>
      <c r="BOP45"/>
      <c r="BOQ45"/>
      <c r="BOR45"/>
      <c r="BOS45"/>
      <c r="BOT45"/>
      <c r="BOU45"/>
      <c r="BOV45"/>
      <c r="BOW45"/>
      <c r="BOX45"/>
      <c r="BOY45"/>
      <c r="BOZ45"/>
      <c r="BPA45"/>
      <c r="BPB45"/>
      <c r="BPC45"/>
      <c r="BPD45"/>
      <c r="BPE45"/>
      <c r="BPF45"/>
      <c r="BPG45"/>
      <c r="BPH45"/>
      <c r="BPI45"/>
      <c r="BPJ45"/>
      <c r="BPK45"/>
      <c r="BPL45"/>
      <c r="BPM45"/>
      <c r="BPN45"/>
      <c r="BPO45"/>
      <c r="BPP45"/>
      <c r="BPQ45"/>
      <c r="BPR45"/>
      <c r="BPS45"/>
      <c r="BPT45"/>
      <c r="BPU45"/>
      <c r="BPV45"/>
      <c r="BPW45"/>
      <c r="BPX45"/>
      <c r="BPY45"/>
      <c r="BPZ45"/>
      <c r="BQA45"/>
      <c r="BQB45"/>
      <c r="BQC45"/>
      <c r="BQD45"/>
      <c r="BQE45"/>
      <c r="BQF45"/>
      <c r="BQG45"/>
      <c r="BQH45"/>
      <c r="BQI45"/>
      <c r="BQJ45"/>
      <c r="BQK45"/>
      <c r="BQL45"/>
      <c r="BQM45"/>
      <c r="BQN45"/>
      <c r="BQO45"/>
      <c r="BQP45"/>
      <c r="BQQ45"/>
      <c r="BQR45"/>
      <c r="BQS45"/>
      <c r="BQT45"/>
      <c r="BQU45"/>
      <c r="BQV45"/>
      <c r="BQW45"/>
      <c r="BQX45"/>
      <c r="BQY45"/>
      <c r="BQZ45"/>
      <c r="BRA45"/>
      <c r="BRB45"/>
      <c r="BRC45"/>
      <c r="BRD45"/>
      <c r="BRE45"/>
      <c r="BRF45"/>
      <c r="BRG45"/>
      <c r="BRH45"/>
      <c r="BRI45"/>
      <c r="BRJ45"/>
      <c r="BRK45"/>
      <c r="BRL45"/>
      <c r="BRM45"/>
      <c r="BRN45"/>
      <c r="BRO45"/>
      <c r="BRP45"/>
      <c r="BRQ45"/>
      <c r="BRR45"/>
      <c r="BRS45"/>
      <c r="BRT45"/>
      <c r="BRU45"/>
      <c r="BRV45"/>
      <c r="BRW45"/>
      <c r="BRX45"/>
      <c r="BRY45"/>
      <c r="BRZ45"/>
      <c r="BSA45"/>
      <c r="BSB45"/>
      <c r="BSC45"/>
      <c r="BSD45"/>
      <c r="BSE45"/>
      <c r="BSF45"/>
      <c r="BSG45"/>
      <c r="BSH45"/>
      <c r="BSI45"/>
      <c r="BSJ45"/>
      <c r="BSK45"/>
      <c r="BSL45"/>
      <c r="BSM45"/>
      <c r="BSN45"/>
      <c r="BSO45"/>
      <c r="BSP45"/>
      <c r="BSQ45"/>
      <c r="BSR45"/>
      <c r="BSS45"/>
      <c r="BST45"/>
      <c r="BSU45"/>
      <c r="BSV45"/>
      <c r="BSW45"/>
      <c r="BSX45"/>
      <c r="BSY45"/>
      <c r="BSZ45"/>
      <c r="BTA45"/>
      <c r="BTB45"/>
      <c r="BTC45"/>
      <c r="BTD45"/>
      <c r="BTE45"/>
      <c r="BTF45"/>
      <c r="BTG45"/>
      <c r="BTH45"/>
      <c r="BTI45"/>
      <c r="BTJ45"/>
      <c r="BTK45"/>
      <c r="BTL45"/>
      <c r="BTM45"/>
      <c r="BTN45"/>
      <c r="BTO45"/>
      <c r="BTP45"/>
      <c r="BTQ45"/>
      <c r="BTR45"/>
      <c r="BTS45"/>
      <c r="BTT45"/>
      <c r="BTU45"/>
      <c r="BTV45"/>
      <c r="BTW45"/>
      <c r="BTX45"/>
      <c r="BTY45"/>
      <c r="BTZ45"/>
      <c r="BUA45"/>
      <c r="BUB45"/>
      <c r="BUC45"/>
      <c r="BUD45"/>
      <c r="BUE45"/>
      <c r="BUF45"/>
      <c r="BUG45"/>
      <c r="BUH45"/>
      <c r="BUI45"/>
      <c r="BUJ45"/>
      <c r="BUK45"/>
      <c r="BUL45"/>
      <c r="BUM45"/>
      <c r="BUN45"/>
      <c r="BUO45"/>
      <c r="BUP45"/>
      <c r="BUQ45"/>
      <c r="BUR45"/>
      <c r="BUS45"/>
      <c r="BUT45"/>
      <c r="BUU45"/>
      <c r="BUV45"/>
      <c r="BUW45"/>
      <c r="BUX45"/>
      <c r="BUY45"/>
      <c r="BUZ45"/>
      <c r="BVA45"/>
      <c r="BVB45"/>
      <c r="BVC45"/>
      <c r="BVD45"/>
      <c r="BVE45"/>
      <c r="BVF45"/>
      <c r="BVG45"/>
      <c r="BVH45"/>
      <c r="BVI45"/>
      <c r="BVJ45"/>
      <c r="BVK45"/>
      <c r="BVL45"/>
      <c r="BVM45"/>
      <c r="BVN45"/>
      <c r="BVO45"/>
      <c r="BVP45"/>
      <c r="BVQ45"/>
      <c r="BVR45"/>
      <c r="BVS45"/>
      <c r="BVT45"/>
      <c r="BVU45"/>
      <c r="BVV45"/>
      <c r="BVW45"/>
      <c r="BVX45"/>
      <c r="BVY45"/>
      <c r="BVZ45"/>
      <c r="BWA45"/>
      <c r="BWB45"/>
      <c r="BWC45"/>
      <c r="BWD45"/>
      <c r="BWE45"/>
      <c r="BWF45"/>
      <c r="BWG45"/>
      <c r="BWH45"/>
      <c r="BWI45"/>
      <c r="BWJ45"/>
      <c r="BWK45"/>
      <c r="BWL45"/>
      <c r="BWM45"/>
      <c r="BWN45"/>
      <c r="BWO45"/>
      <c r="BWP45"/>
      <c r="BWQ45"/>
      <c r="BWR45"/>
      <c r="BWS45"/>
      <c r="BWT45"/>
      <c r="BWU45"/>
      <c r="BWV45"/>
      <c r="BWW45"/>
      <c r="BWX45"/>
      <c r="BWY45"/>
      <c r="BWZ45"/>
      <c r="BXA45"/>
      <c r="BXB45"/>
      <c r="BXC45"/>
      <c r="BXD45"/>
      <c r="BXE45"/>
      <c r="BXF45"/>
      <c r="BXG45"/>
      <c r="BXH45"/>
      <c r="BXI45"/>
      <c r="BXJ45"/>
      <c r="BXK45"/>
      <c r="BXL45"/>
      <c r="BXM45"/>
      <c r="BXN45"/>
      <c r="BXO45"/>
      <c r="BXP45"/>
      <c r="BXQ45"/>
      <c r="BXR45"/>
      <c r="BXS45"/>
      <c r="BXT45"/>
      <c r="BXU45"/>
      <c r="BXV45"/>
      <c r="BXW45"/>
      <c r="BXX45"/>
      <c r="BXY45"/>
      <c r="BXZ45"/>
      <c r="BYA45"/>
      <c r="BYB45"/>
      <c r="BYC45"/>
      <c r="BYD45"/>
      <c r="BYE45"/>
      <c r="BYF45"/>
      <c r="BYG45"/>
      <c r="BYH45"/>
      <c r="BYI45"/>
      <c r="BYJ45"/>
      <c r="BYK45"/>
      <c r="BYL45"/>
      <c r="BYM45"/>
      <c r="BYN45"/>
      <c r="BYO45"/>
      <c r="BYP45"/>
      <c r="BYQ45"/>
      <c r="BYR45"/>
      <c r="BYS45"/>
      <c r="BYT45"/>
      <c r="BYU45"/>
      <c r="BYV45"/>
      <c r="BYW45"/>
      <c r="BYX45"/>
      <c r="BYY45"/>
      <c r="BYZ45"/>
      <c r="BZA45"/>
      <c r="BZB45"/>
      <c r="BZC45"/>
      <c r="BZD45"/>
      <c r="BZE45"/>
      <c r="BZF45"/>
      <c r="BZG45"/>
      <c r="BZH45"/>
      <c r="BZI45"/>
      <c r="BZJ45"/>
      <c r="BZK45"/>
      <c r="BZL45"/>
      <c r="BZM45"/>
      <c r="BZN45"/>
      <c r="BZO45"/>
      <c r="BZP45"/>
      <c r="BZQ45"/>
      <c r="BZR45"/>
      <c r="BZS45"/>
      <c r="BZT45"/>
      <c r="BZU45"/>
      <c r="BZV45"/>
      <c r="BZW45"/>
      <c r="BZX45"/>
      <c r="BZY45"/>
      <c r="BZZ45"/>
      <c r="CAA45"/>
      <c r="CAB45"/>
      <c r="CAC45"/>
      <c r="CAD45"/>
      <c r="CAE45"/>
      <c r="CAF45"/>
      <c r="CAG45"/>
      <c r="CAH45"/>
      <c r="CAI45"/>
      <c r="CAJ45"/>
      <c r="CAK45"/>
      <c r="CAL45"/>
      <c r="CAM45"/>
      <c r="CAN45"/>
      <c r="CAO45"/>
      <c r="CAP45"/>
      <c r="CAQ45"/>
      <c r="CAR45"/>
      <c r="CAS45"/>
      <c r="CAT45"/>
      <c r="CAU45"/>
      <c r="CAV45"/>
      <c r="CAW45"/>
      <c r="CAX45"/>
      <c r="CAY45"/>
      <c r="CAZ45"/>
      <c r="CBA45"/>
      <c r="CBB45"/>
      <c r="CBC45"/>
      <c r="CBD45"/>
      <c r="CBE45"/>
      <c r="CBF45"/>
      <c r="CBG45"/>
      <c r="CBH45"/>
      <c r="CBI45"/>
      <c r="CBJ45"/>
      <c r="CBK45"/>
      <c r="CBL45"/>
      <c r="CBM45"/>
      <c r="CBN45"/>
      <c r="CBO45"/>
      <c r="CBP45"/>
      <c r="CBQ45"/>
      <c r="CBR45"/>
      <c r="CBS45"/>
      <c r="CBT45"/>
      <c r="CBU45"/>
      <c r="CBV45"/>
      <c r="CBW45"/>
      <c r="CBX45"/>
      <c r="CBY45"/>
      <c r="CBZ45"/>
      <c r="CCA45"/>
      <c r="CCB45"/>
      <c r="CCC45"/>
      <c r="CCD45"/>
      <c r="CCE45"/>
      <c r="CCF45"/>
      <c r="CCG45"/>
      <c r="CCH45"/>
      <c r="CCI45"/>
      <c r="CCJ45"/>
      <c r="CCK45"/>
      <c r="CCL45"/>
      <c r="CCM45"/>
      <c r="CCN45"/>
      <c r="CCO45"/>
      <c r="CCP45"/>
      <c r="CCQ45"/>
      <c r="CCR45"/>
      <c r="CCS45"/>
      <c r="CCT45"/>
      <c r="CCU45"/>
      <c r="CCV45"/>
      <c r="CCW45"/>
      <c r="CCX45"/>
      <c r="CCY45"/>
      <c r="CCZ45"/>
      <c r="CDA45"/>
      <c r="CDB45"/>
      <c r="CDC45"/>
      <c r="CDD45"/>
      <c r="CDE45"/>
      <c r="CDF45"/>
      <c r="CDG45"/>
      <c r="CDH45"/>
      <c r="CDI45"/>
      <c r="CDJ45"/>
      <c r="CDK45"/>
      <c r="CDL45"/>
      <c r="CDM45"/>
      <c r="CDN45"/>
      <c r="CDO45"/>
      <c r="CDP45"/>
      <c r="CDQ45"/>
      <c r="CDR45"/>
      <c r="CDS45"/>
      <c r="CDT45"/>
      <c r="CDU45"/>
      <c r="CDV45"/>
      <c r="CDW45"/>
      <c r="CDX45"/>
      <c r="CDY45"/>
      <c r="CDZ45"/>
      <c r="CEA45"/>
      <c r="CEB45"/>
      <c r="CEC45"/>
      <c r="CED45"/>
      <c r="CEE45"/>
      <c r="CEF45"/>
      <c r="CEG45"/>
      <c r="CEH45"/>
      <c r="CEI45"/>
      <c r="CEJ45"/>
      <c r="CEK45"/>
      <c r="CEL45"/>
      <c r="CEM45"/>
      <c r="CEN45"/>
      <c r="CEO45"/>
      <c r="CEP45"/>
      <c r="CEQ45"/>
      <c r="CER45"/>
      <c r="CES45"/>
      <c r="CET45"/>
      <c r="CEU45"/>
      <c r="CEV45"/>
      <c r="CEW45"/>
      <c r="CEX45"/>
      <c r="CEY45"/>
      <c r="CEZ45"/>
      <c r="CFA45"/>
      <c r="CFB45"/>
      <c r="CFC45"/>
      <c r="CFD45"/>
      <c r="CFE45"/>
      <c r="CFF45"/>
      <c r="CFG45"/>
      <c r="CFH45"/>
      <c r="CFI45"/>
      <c r="CFJ45"/>
      <c r="CFK45"/>
      <c r="CFL45"/>
      <c r="CFM45"/>
      <c r="CFN45"/>
      <c r="CFO45"/>
      <c r="CFP45"/>
      <c r="CFQ45"/>
      <c r="CFR45"/>
      <c r="CFS45"/>
      <c r="CFT45"/>
      <c r="CFU45"/>
      <c r="CFV45"/>
      <c r="CFW45"/>
      <c r="CFX45"/>
      <c r="CFY45"/>
      <c r="CFZ45"/>
      <c r="CGA45"/>
      <c r="CGB45"/>
      <c r="CGC45"/>
      <c r="CGD45"/>
      <c r="CGE45"/>
      <c r="CGF45"/>
      <c r="CGG45"/>
      <c r="CGH45"/>
      <c r="CGI45"/>
      <c r="CGJ45"/>
      <c r="CGK45"/>
      <c r="CGL45"/>
      <c r="CGM45"/>
      <c r="CGN45"/>
      <c r="CGO45"/>
      <c r="CGP45"/>
      <c r="CGQ45"/>
      <c r="CGR45"/>
      <c r="CGS45"/>
      <c r="CGT45"/>
      <c r="CGU45"/>
      <c r="CGV45"/>
      <c r="CGW45"/>
      <c r="CGX45"/>
      <c r="CGY45"/>
      <c r="CGZ45"/>
      <c r="CHA45"/>
      <c r="CHB45"/>
      <c r="CHC45"/>
      <c r="CHD45"/>
      <c r="CHE45"/>
      <c r="CHF45"/>
      <c r="CHG45"/>
      <c r="CHH45"/>
      <c r="CHI45"/>
      <c r="CHJ45"/>
      <c r="CHK45"/>
      <c r="CHL45"/>
      <c r="CHM45"/>
      <c r="CHN45"/>
      <c r="CHO45"/>
      <c r="CHP45"/>
      <c r="CHQ45"/>
      <c r="CHR45"/>
      <c r="CHS45"/>
      <c r="CHT45"/>
      <c r="CHU45"/>
      <c r="CHV45"/>
      <c r="CHW45"/>
      <c r="CHX45"/>
      <c r="CHY45"/>
      <c r="CHZ45"/>
      <c r="CIA45"/>
      <c r="CIB45"/>
      <c r="CIC45"/>
      <c r="CID45"/>
      <c r="CIE45"/>
      <c r="CIF45"/>
      <c r="CIG45"/>
      <c r="CIH45"/>
      <c r="CII45"/>
      <c r="CIJ45"/>
      <c r="CIK45"/>
      <c r="CIL45"/>
      <c r="CIM45"/>
      <c r="CIN45"/>
      <c r="CIO45"/>
      <c r="CIP45"/>
      <c r="CIQ45"/>
      <c r="CIR45"/>
      <c r="CIS45"/>
      <c r="CIT45"/>
      <c r="CIU45"/>
      <c r="CIV45"/>
      <c r="CIW45"/>
      <c r="CIX45"/>
      <c r="CIY45"/>
      <c r="CIZ45"/>
      <c r="CJA45"/>
      <c r="CJB45"/>
      <c r="CJC45"/>
      <c r="CJD45"/>
      <c r="CJE45"/>
      <c r="CJF45"/>
      <c r="CJG45"/>
      <c r="CJH45"/>
      <c r="CJI45"/>
      <c r="CJJ45"/>
      <c r="CJK45"/>
      <c r="CJL45"/>
      <c r="CJM45"/>
      <c r="CJN45"/>
      <c r="CJO45"/>
      <c r="CJP45"/>
      <c r="CJQ45"/>
      <c r="CJR45"/>
      <c r="CJS45"/>
      <c r="CJT45"/>
      <c r="CJU45"/>
      <c r="CJV45"/>
      <c r="CJW45"/>
      <c r="CJX45"/>
      <c r="CJY45"/>
      <c r="CJZ45"/>
      <c r="CKA45"/>
      <c r="CKB45"/>
      <c r="CKC45"/>
      <c r="CKD45"/>
      <c r="CKE45"/>
      <c r="CKF45"/>
      <c r="CKG45"/>
      <c r="CKH45"/>
      <c r="CKI45"/>
      <c r="CKJ45"/>
      <c r="CKK45"/>
      <c r="CKL45"/>
      <c r="CKM45"/>
      <c r="CKN45"/>
      <c r="CKO45"/>
      <c r="CKP45"/>
      <c r="CKQ45"/>
      <c r="CKR45"/>
      <c r="CKS45"/>
      <c r="CKT45"/>
      <c r="CKU45"/>
      <c r="CKV45"/>
      <c r="CKW45"/>
      <c r="CKX45"/>
      <c r="CKY45"/>
      <c r="CKZ45"/>
      <c r="CLA45"/>
      <c r="CLB45"/>
      <c r="CLC45"/>
      <c r="CLD45"/>
      <c r="CLE45"/>
      <c r="CLF45"/>
      <c r="CLG45"/>
      <c r="CLH45"/>
      <c r="CLI45"/>
      <c r="CLJ45"/>
      <c r="CLK45"/>
      <c r="CLL45"/>
      <c r="CLM45"/>
      <c r="CLN45"/>
      <c r="CLO45"/>
      <c r="CLP45"/>
      <c r="CLQ45"/>
      <c r="CLR45"/>
      <c r="CLS45"/>
      <c r="CLT45"/>
      <c r="CLU45"/>
      <c r="CLV45"/>
      <c r="CLW45"/>
      <c r="CLX45"/>
      <c r="CLY45"/>
      <c r="CLZ45"/>
      <c r="CMA45"/>
      <c r="CMB45"/>
      <c r="CMC45"/>
      <c r="CMD45"/>
      <c r="CME45"/>
      <c r="CMF45"/>
      <c r="CMG45"/>
      <c r="CMH45"/>
      <c r="CMI45"/>
      <c r="CMJ45"/>
      <c r="CMK45"/>
      <c r="CML45"/>
      <c r="CMM45"/>
      <c r="CMN45"/>
      <c r="CMO45"/>
      <c r="CMP45"/>
      <c r="CMQ45"/>
      <c r="CMR45"/>
      <c r="CMS45"/>
      <c r="CMT45"/>
      <c r="CMU45"/>
      <c r="CMV45"/>
      <c r="CMW45"/>
      <c r="CMX45"/>
      <c r="CMY45"/>
      <c r="CMZ45"/>
      <c r="CNA45"/>
      <c r="CNB45"/>
      <c r="CNC45"/>
      <c r="CND45"/>
      <c r="CNE45"/>
      <c r="CNF45"/>
      <c r="CNG45"/>
      <c r="CNH45"/>
      <c r="CNI45"/>
      <c r="CNJ45"/>
      <c r="CNK45"/>
      <c r="CNL45"/>
      <c r="CNM45"/>
      <c r="CNN45"/>
      <c r="CNO45"/>
      <c r="CNP45"/>
      <c r="CNQ45"/>
      <c r="CNR45"/>
      <c r="CNS45"/>
      <c r="CNT45"/>
      <c r="CNU45"/>
      <c r="CNV45"/>
      <c r="CNW45"/>
      <c r="CNX45"/>
      <c r="CNY45"/>
      <c r="CNZ45"/>
      <c r="COA45"/>
      <c r="COB45"/>
      <c r="COC45"/>
      <c r="COD45"/>
      <c r="COE45"/>
      <c r="COF45"/>
      <c r="COG45"/>
      <c r="COH45"/>
      <c r="COI45"/>
      <c r="COJ45"/>
      <c r="COK45"/>
      <c r="COL45"/>
      <c r="COM45"/>
      <c r="CON45"/>
      <c r="COO45"/>
      <c r="COP45"/>
      <c r="COQ45"/>
      <c r="COR45"/>
      <c r="COS45"/>
      <c r="COT45"/>
      <c r="COU45"/>
      <c r="COV45"/>
      <c r="COW45"/>
      <c r="COX45"/>
      <c r="COY45"/>
      <c r="COZ45"/>
      <c r="CPA45"/>
      <c r="CPB45"/>
      <c r="CPC45"/>
      <c r="CPD45"/>
      <c r="CPE45"/>
      <c r="CPF45"/>
      <c r="CPG45"/>
      <c r="CPH45"/>
      <c r="CPI45"/>
      <c r="CPJ45"/>
      <c r="CPK45"/>
      <c r="CPL45"/>
      <c r="CPM45"/>
      <c r="CPN45"/>
      <c r="CPO45"/>
      <c r="CPP45"/>
      <c r="CPQ45"/>
      <c r="CPR45"/>
      <c r="CPS45"/>
      <c r="CPT45"/>
      <c r="CPU45"/>
      <c r="CPV45"/>
      <c r="CPW45"/>
      <c r="CPX45"/>
      <c r="CPY45"/>
      <c r="CPZ45"/>
      <c r="CQA45"/>
      <c r="CQB45"/>
      <c r="CQC45"/>
      <c r="CQD45"/>
      <c r="CQE45"/>
      <c r="CQF45"/>
      <c r="CQG45"/>
      <c r="CQH45"/>
      <c r="CQI45"/>
      <c r="CQJ45"/>
      <c r="CQK45"/>
      <c r="CQL45"/>
      <c r="CQM45"/>
      <c r="CQN45"/>
      <c r="CQO45"/>
      <c r="CQP45"/>
      <c r="CQQ45"/>
      <c r="CQR45"/>
      <c r="CQS45"/>
      <c r="CQT45"/>
      <c r="CQU45"/>
      <c r="CQV45"/>
      <c r="CQW45"/>
      <c r="CQX45"/>
      <c r="CQY45"/>
      <c r="CQZ45"/>
      <c r="CRA45"/>
      <c r="CRB45"/>
      <c r="CRC45"/>
      <c r="CRD45"/>
      <c r="CRE45"/>
      <c r="CRF45"/>
      <c r="CRG45"/>
      <c r="CRH45"/>
      <c r="CRI45"/>
      <c r="CRJ45"/>
      <c r="CRK45"/>
      <c r="CRL45"/>
      <c r="CRM45"/>
      <c r="CRN45"/>
      <c r="CRO45"/>
      <c r="CRP45"/>
      <c r="CRQ45"/>
      <c r="CRR45"/>
      <c r="CRS45"/>
      <c r="CRT45"/>
      <c r="CRU45"/>
      <c r="CRV45"/>
      <c r="CRW45"/>
      <c r="CRX45"/>
      <c r="CRY45"/>
      <c r="CRZ45"/>
      <c r="CSA45"/>
      <c r="CSB45"/>
      <c r="CSC45"/>
      <c r="CSD45"/>
      <c r="CSE45"/>
      <c r="CSF45"/>
      <c r="CSG45"/>
      <c r="CSH45"/>
      <c r="CSI45"/>
      <c r="CSJ45"/>
      <c r="CSK45"/>
      <c r="CSL45"/>
      <c r="CSM45"/>
      <c r="CSN45"/>
      <c r="CSO45"/>
      <c r="CSP45"/>
      <c r="CSQ45"/>
      <c r="CSR45"/>
      <c r="CSS45"/>
      <c r="CST45"/>
      <c r="CSU45"/>
      <c r="CSV45"/>
      <c r="CSW45"/>
      <c r="CSX45"/>
      <c r="CSY45"/>
      <c r="CSZ45"/>
      <c r="CTA45"/>
      <c r="CTB45"/>
      <c r="CTC45"/>
      <c r="CTD45"/>
      <c r="CTE45"/>
      <c r="CTF45"/>
      <c r="CTG45"/>
      <c r="CTH45"/>
      <c r="CTI45"/>
      <c r="CTJ45"/>
      <c r="CTK45"/>
      <c r="CTL45"/>
      <c r="CTM45"/>
      <c r="CTN45"/>
      <c r="CTO45"/>
      <c r="CTP45"/>
      <c r="CTQ45"/>
      <c r="CTR45"/>
      <c r="CTS45"/>
      <c r="CTT45"/>
      <c r="CTU45"/>
      <c r="CTV45"/>
      <c r="CTW45"/>
      <c r="CTX45"/>
      <c r="CTY45"/>
      <c r="CTZ45"/>
      <c r="CUA45"/>
      <c r="CUB45"/>
      <c r="CUC45"/>
      <c r="CUD45"/>
      <c r="CUE45"/>
      <c r="CUF45"/>
      <c r="CUG45"/>
      <c r="CUH45"/>
      <c r="CUI45"/>
      <c r="CUJ45"/>
      <c r="CUK45"/>
      <c r="CUL45"/>
      <c r="CUM45"/>
      <c r="CUN45"/>
      <c r="CUO45"/>
      <c r="CUP45"/>
      <c r="CUQ45"/>
      <c r="CUR45"/>
      <c r="CUS45"/>
      <c r="CUT45"/>
      <c r="CUU45"/>
      <c r="CUV45"/>
      <c r="CUW45"/>
      <c r="CUX45"/>
      <c r="CUY45"/>
      <c r="CUZ45"/>
      <c r="CVA45"/>
      <c r="CVB45"/>
      <c r="CVC45"/>
      <c r="CVD45"/>
      <c r="CVE45"/>
      <c r="CVF45"/>
      <c r="CVG45"/>
      <c r="CVH45"/>
      <c r="CVI45"/>
      <c r="CVJ45"/>
      <c r="CVK45"/>
      <c r="CVL45"/>
      <c r="CVM45"/>
      <c r="CVN45"/>
      <c r="CVO45"/>
      <c r="CVP45"/>
      <c r="CVQ45"/>
      <c r="CVR45"/>
      <c r="CVS45"/>
      <c r="CVT45"/>
      <c r="CVU45"/>
      <c r="CVV45"/>
      <c r="CVW45"/>
      <c r="CVX45"/>
      <c r="CVY45"/>
      <c r="CVZ45"/>
      <c r="CWA45"/>
      <c r="CWB45"/>
      <c r="CWC45"/>
      <c r="CWD45"/>
      <c r="CWE45"/>
      <c r="CWF45"/>
      <c r="CWG45"/>
      <c r="CWH45"/>
      <c r="CWI45"/>
      <c r="CWJ45"/>
      <c r="CWK45"/>
      <c r="CWL45"/>
      <c r="CWM45"/>
      <c r="CWN45"/>
      <c r="CWO45"/>
      <c r="CWP45"/>
      <c r="CWQ45"/>
      <c r="CWR45"/>
      <c r="CWS45"/>
      <c r="CWT45"/>
      <c r="CWU45"/>
      <c r="CWV45"/>
      <c r="CWW45"/>
      <c r="CWX45"/>
      <c r="CWY45"/>
      <c r="CWZ45"/>
      <c r="CXA45"/>
      <c r="CXB45"/>
      <c r="CXC45"/>
      <c r="CXD45"/>
      <c r="CXE45"/>
      <c r="CXF45"/>
      <c r="CXG45"/>
      <c r="CXH45"/>
      <c r="CXI45"/>
      <c r="CXJ45"/>
      <c r="CXK45"/>
      <c r="CXL45"/>
      <c r="CXM45"/>
      <c r="CXN45"/>
      <c r="CXO45"/>
      <c r="CXP45"/>
      <c r="CXQ45"/>
      <c r="CXR45"/>
      <c r="CXS45"/>
      <c r="CXT45"/>
      <c r="CXU45"/>
      <c r="CXV45"/>
      <c r="CXW45"/>
      <c r="CXX45"/>
      <c r="CXY45"/>
      <c r="CXZ45"/>
      <c r="CYA45"/>
      <c r="CYB45"/>
      <c r="CYC45"/>
      <c r="CYD45"/>
      <c r="CYE45"/>
      <c r="CYF45"/>
      <c r="CYG45"/>
      <c r="CYH45"/>
      <c r="CYI45"/>
      <c r="CYJ45"/>
      <c r="CYK45"/>
      <c r="CYL45"/>
      <c r="CYM45"/>
      <c r="CYN45"/>
      <c r="CYO45"/>
      <c r="CYP45"/>
      <c r="CYQ45"/>
      <c r="CYR45"/>
      <c r="CYS45"/>
      <c r="CYT45"/>
      <c r="CYU45"/>
      <c r="CYV45"/>
      <c r="CYW45"/>
      <c r="CYX45"/>
      <c r="CYY45"/>
      <c r="CYZ45"/>
      <c r="CZA45"/>
      <c r="CZB45"/>
      <c r="CZC45"/>
      <c r="CZD45"/>
      <c r="CZE45"/>
      <c r="CZF45"/>
      <c r="CZG45"/>
      <c r="CZH45"/>
      <c r="CZI45"/>
      <c r="CZJ45"/>
      <c r="CZK45"/>
      <c r="CZL45"/>
      <c r="CZM45"/>
      <c r="CZN45"/>
      <c r="CZO45"/>
      <c r="CZP45"/>
      <c r="CZQ45"/>
      <c r="CZR45"/>
      <c r="CZS45"/>
      <c r="CZT45"/>
      <c r="CZU45"/>
      <c r="CZV45"/>
      <c r="CZW45"/>
      <c r="CZX45"/>
      <c r="CZY45"/>
      <c r="CZZ45"/>
      <c r="DAA45"/>
      <c r="DAB45"/>
      <c r="DAC45"/>
      <c r="DAD45"/>
      <c r="DAE45"/>
      <c r="DAF45"/>
      <c r="DAG45"/>
      <c r="DAH45"/>
      <c r="DAI45"/>
      <c r="DAJ45"/>
      <c r="DAK45"/>
      <c r="DAL45"/>
      <c r="DAM45"/>
      <c r="DAN45"/>
      <c r="DAO45"/>
      <c r="DAP45"/>
      <c r="DAQ45"/>
      <c r="DAR45"/>
      <c r="DAS45"/>
      <c r="DAT45"/>
      <c r="DAU45"/>
      <c r="DAV45"/>
      <c r="DAW45"/>
      <c r="DAX45"/>
      <c r="DAY45"/>
      <c r="DAZ45"/>
      <c r="DBA45"/>
      <c r="DBB45"/>
      <c r="DBC45"/>
      <c r="DBD45"/>
      <c r="DBE45"/>
      <c r="DBF45"/>
      <c r="DBG45"/>
      <c r="DBH45"/>
      <c r="DBI45"/>
      <c r="DBJ45"/>
      <c r="DBK45"/>
      <c r="DBL45"/>
      <c r="DBM45"/>
      <c r="DBN45"/>
      <c r="DBO45"/>
      <c r="DBP45"/>
      <c r="DBQ45"/>
      <c r="DBR45"/>
      <c r="DBS45"/>
      <c r="DBT45"/>
      <c r="DBU45"/>
      <c r="DBV45"/>
      <c r="DBW45"/>
      <c r="DBX45"/>
      <c r="DBY45"/>
      <c r="DBZ45"/>
      <c r="DCA45"/>
      <c r="DCB45"/>
      <c r="DCC45"/>
      <c r="DCD45"/>
      <c r="DCE45"/>
      <c r="DCF45"/>
      <c r="DCG45"/>
      <c r="DCH45"/>
      <c r="DCI45"/>
      <c r="DCJ45"/>
      <c r="DCK45"/>
      <c r="DCL45"/>
      <c r="DCM45"/>
      <c r="DCN45"/>
      <c r="DCO45"/>
      <c r="DCP45"/>
      <c r="DCQ45"/>
      <c r="DCR45"/>
      <c r="DCS45"/>
      <c r="DCT45"/>
      <c r="DCU45"/>
      <c r="DCV45"/>
      <c r="DCW45"/>
      <c r="DCX45"/>
      <c r="DCY45"/>
      <c r="DCZ45"/>
      <c r="DDA45"/>
      <c r="DDB45"/>
      <c r="DDC45"/>
      <c r="DDD45"/>
      <c r="DDE45"/>
      <c r="DDF45"/>
      <c r="DDG45"/>
      <c r="DDH45"/>
      <c r="DDI45"/>
      <c r="DDJ45"/>
      <c r="DDK45"/>
      <c r="DDL45"/>
      <c r="DDM45"/>
      <c r="DDN45"/>
      <c r="DDO45"/>
      <c r="DDP45"/>
      <c r="DDQ45"/>
      <c r="DDR45"/>
      <c r="DDS45"/>
      <c r="DDT45"/>
      <c r="DDU45"/>
      <c r="DDV45"/>
      <c r="DDW45"/>
      <c r="DDX45"/>
      <c r="DDY45"/>
      <c r="DDZ45"/>
      <c r="DEA45"/>
      <c r="DEB45"/>
      <c r="DEC45"/>
      <c r="DED45"/>
      <c r="DEE45"/>
      <c r="DEF45"/>
      <c r="DEG45"/>
      <c r="DEH45"/>
      <c r="DEI45"/>
      <c r="DEJ45"/>
      <c r="DEK45"/>
      <c r="DEL45"/>
      <c r="DEM45"/>
      <c r="DEN45"/>
      <c r="DEO45"/>
      <c r="DEP45"/>
      <c r="DEQ45"/>
      <c r="DER45"/>
      <c r="DES45"/>
      <c r="DET45"/>
      <c r="DEU45"/>
      <c r="DEV45"/>
      <c r="DEW45"/>
      <c r="DEX45"/>
      <c r="DEY45"/>
      <c r="DEZ45"/>
      <c r="DFA45"/>
      <c r="DFB45"/>
      <c r="DFC45"/>
      <c r="DFD45"/>
      <c r="DFE45"/>
      <c r="DFF45"/>
      <c r="DFG45"/>
      <c r="DFH45"/>
      <c r="DFI45"/>
      <c r="DFJ45"/>
      <c r="DFK45"/>
      <c r="DFL45"/>
      <c r="DFM45"/>
      <c r="DFN45"/>
      <c r="DFO45"/>
      <c r="DFP45"/>
      <c r="DFQ45"/>
      <c r="DFR45"/>
      <c r="DFS45"/>
      <c r="DFT45"/>
      <c r="DFU45"/>
      <c r="DFV45"/>
      <c r="DFW45"/>
      <c r="DFX45"/>
      <c r="DFY45"/>
      <c r="DFZ45"/>
      <c r="DGA45"/>
      <c r="DGB45"/>
      <c r="DGC45"/>
      <c r="DGD45"/>
      <c r="DGE45"/>
      <c r="DGF45"/>
      <c r="DGG45"/>
      <c r="DGH45"/>
      <c r="DGI45"/>
      <c r="DGJ45"/>
      <c r="DGK45"/>
      <c r="DGL45"/>
      <c r="DGM45"/>
      <c r="DGN45"/>
      <c r="DGO45"/>
      <c r="DGP45"/>
      <c r="DGQ45"/>
      <c r="DGR45"/>
      <c r="DGS45"/>
      <c r="DGT45"/>
      <c r="DGU45"/>
      <c r="DGV45"/>
      <c r="DGW45"/>
      <c r="DGX45"/>
      <c r="DGY45"/>
      <c r="DGZ45"/>
      <c r="DHA45"/>
      <c r="DHB45"/>
      <c r="DHC45"/>
      <c r="DHD45"/>
      <c r="DHE45"/>
      <c r="DHF45"/>
      <c r="DHG45"/>
      <c r="DHH45"/>
      <c r="DHI45"/>
      <c r="DHJ45"/>
      <c r="DHK45"/>
      <c r="DHL45"/>
      <c r="DHM45"/>
      <c r="DHN45"/>
      <c r="DHO45"/>
      <c r="DHP45"/>
      <c r="DHQ45"/>
      <c r="DHR45"/>
      <c r="DHS45"/>
      <c r="DHT45"/>
      <c r="DHU45"/>
      <c r="DHV45"/>
      <c r="DHW45"/>
      <c r="DHX45"/>
      <c r="DHY45"/>
      <c r="DHZ45"/>
      <c r="DIA45"/>
      <c r="DIB45"/>
      <c r="DIC45"/>
      <c r="DID45"/>
      <c r="DIE45"/>
      <c r="DIF45"/>
      <c r="DIG45"/>
      <c r="DIH45"/>
      <c r="DII45"/>
      <c r="DIJ45"/>
      <c r="DIK45"/>
      <c r="DIL45"/>
      <c r="DIM45"/>
      <c r="DIN45"/>
      <c r="DIO45"/>
      <c r="DIP45"/>
      <c r="DIQ45"/>
      <c r="DIR45"/>
      <c r="DIS45"/>
      <c r="DIT45"/>
      <c r="DIU45"/>
      <c r="DIV45"/>
      <c r="DIW45"/>
      <c r="DIX45"/>
      <c r="DIY45"/>
      <c r="DIZ45"/>
      <c r="DJA45"/>
      <c r="DJB45"/>
      <c r="DJC45"/>
      <c r="DJD45"/>
      <c r="DJE45"/>
      <c r="DJF45"/>
      <c r="DJG45"/>
      <c r="DJH45"/>
      <c r="DJI45"/>
      <c r="DJJ45"/>
      <c r="DJK45"/>
      <c r="DJL45"/>
      <c r="DJM45"/>
      <c r="DJN45"/>
      <c r="DJO45"/>
      <c r="DJP45"/>
      <c r="DJQ45"/>
      <c r="DJR45"/>
      <c r="DJS45"/>
      <c r="DJT45"/>
      <c r="DJU45"/>
      <c r="DJV45"/>
      <c r="DJW45"/>
      <c r="DJX45"/>
      <c r="DJY45"/>
      <c r="DJZ45"/>
      <c r="DKA45"/>
      <c r="DKB45"/>
      <c r="DKC45"/>
      <c r="DKD45"/>
      <c r="DKE45"/>
      <c r="DKF45"/>
      <c r="DKG45"/>
      <c r="DKH45"/>
      <c r="DKI45"/>
      <c r="DKJ45"/>
      <c r="DKK45"/>
      <c r="DKL45"/>
      <c r="DKM45"/>
      <c r="DKN45"/>
      <c r="DKO45"/>
      <c r="DKP45"/>
      <c r="DKQ45"/>
      <c r="DKR45"/>
      <c r="DKS45"/>
      <c r="DKT45"/>
      <c r="DKU45"/>
      <c r="DKV45"/>
      <c r="DKW45"/>
      <c r="DKX45"/>
      <c r="DKY45"/>
      <c r="DKZ45"/>
      <c r="DLA45"/>
      <c r="DLB45"/>
      <c r="DLC45"/>
      <c r="DLD45"/>
      <c r="DLE45"/>
      <c r="DLF45"/>
      <c r="DLG45"/>
      <c r="DLH45"/>
      <c r="DLI45"/>
      <c r="DLJ45"/>
      <c r="DLK45"/>
      <c r="DLL45"/>
      <c r="DLM45"/>
      <c r="DLN45"/>
      <c r="DLO45"/>
      <c r="DLP45"/>
      <c r="DLQ45"/>
      <c r="DLR45"/>
      <c r="DLS45"/>
      <c r="DLT45"/>
      <c r="DLU45"/>
      <c r="DLV45"/>
      <c r="DLW45"/>
      <c r="DLX45"/>
      <c r="DLY45"/>
      <c r="DLZ45"/>
      <c r="DMA45"/>
      <c r="DMB45"/>
      <c r="DMC45"/>
      <c r="DMD45"/>
      <c r="DME45"/>
      <c r="DMF45"/>
      <c r="DMG45"/>
      <c r="DMH45"/>
      <c r="DMI45"/>
      <c r="DMJ45"/>
      <c r="DMK45"/>
      <c r="DML45"/>
      <c r="DMM45"/>
      <c r="DMN45"/>
      <c r="DMO45"/>
      <c r="DMP45"/>
      <c r="DMQ45"/>
      <c r="DMR45"/>
      <c r="DMS45"/>
      <c r="DMT45"/>
      <c r="DMU45"/>
      <c r="DMV45"/>
      <c r="DMW45"/>
      <c r="DMX45"/>
      <c r="DMY45"/>
      <c r="DMZ45"/>
      <c r="DNA45"/>
      <c r="DNB45"/>
      <c r="DNC45"/>
      <c r="DND45"/>
      <c r="DNE45"/>
      <c r="DNF45"/>
      <c r="DNG45"/>
      <c r="DNH45"/>
      <c r="DNI45"/>
      <c r="DNJ45"/>
      <c r="DNK45"/>
      <c r="DNL45"/>
      <c r="DNM45"/>
      <c r="DNN45"/>
      <c r="DNO45"/>
      <c r="DNP45"/>
      <c r="DNQ45"/>
      <c r="DNR45"/>
      <c r="DNS45"/>
      <c r="DNT45"/>
      <c r="DNU45"/>
      <c r="DNV45"/>
      <c r="DNW45"/>
      <c r="DNX45"/>
      <c r="DNY45"/>
      <c r="DNZ45"/>
      <c r="DOA45"/>
      <c r="DOB45"/>
      <c r="DOC45"/>
      <c r="DOD45"/>
      <c r="DOE45"/>
      <c r="DOF45"/>
      <c r="DOG45"/>
      <c r="DOH45"/>
      <c r="DOI45"/>
      <c r="DOJ45"/>
      <c r="DOK45"/>
      <c r="DOL45"/>
      <c r="DOM45"/>
      <c r="DON45"/>
      <c r="DOO45"/>
      <c r="DOP45"/>
      <c r="DOQ45"/>
      <c r="DOR45"/>
      <c r="DOS45"/>
      <c r="DOT45"/>
      <c r="DOU45"/>
      <c r="DOV45"/>
      <c r="DOW45"/>
      <c r="DOX45"/>
      <c r="DOY45"/>
      <c r="DOZ45"/>
      <c r="DPA45"/>
      <c r="DPB45"/>
      <c r="DPC45"/>
      <c r="DPD45"/>
      <c r="DPE45"/>
      <c r="DPF45"/>
      <c r="DPG45"/>
      <c r="DPH45"/>
      <c r="DPI45"/>
      <c r="DPJ45"/>
      <c r="DPK45"/>
      <c r="DPL45"/>
      <c r="DPM45"/>
      <c r="DPN45"/>
      <c r="DPO45"/>
      <c r="DPP45"/>
      <c r="DPQ45"/>
      <c r="DPR45"/>
      <c r="DPS45"/>
      <c r="DPT45"/>
      <c r="DPU45"/>
      <c r="DPV45"/>
      <c r="DPW45"/>
      <c r="DPX45"/>
      <c r="DPY45"/>
      <c r="DPZ45"/>
      <c r="DQA45"/>
      <c r="DQB45"/>
      <c r="DQC45"/>
      <c r="DQD45"/>
      <c r="DQE45"/>
      <c r="DQF45"/>
      <c r="DQG45"/>
      <c r="DQH45"/>
      <c r="DQI45"/>
      <c r="DQJ45"/>
      <c r="DQK45"/>
      <c r="DQL45"/>
      <c r="DQM45"/>
      <c r="DQN45"/>
      <c r="DQO45"/>
      <c r="DQP45"/>
      <c r="DQQ45"/>
      <c r="DQR45"/>
      <c r="DQS45"/>
      <c r="DQT45"/>
      <c r="DQU45"/>
      <c r="DQV45"/>
      <c r="DQW45"/>
      <c r="DQX45"/>
      <c r="DQY45"/>
      <c r="DQZ45"/>
      <c r="DRA45"/>
      <c r="DRB45"/>
      <c r="DRC45"/>
      <c r="DRD45"/>
      <c r="DRE45"/>
      <c r="DRF45"/>
      <c r="DRG45"/>
      <c r="DRH45"/>
      <c r="DRI45"/>
      <c r="DRJ45"/>
      <c r="DRK45"/>
      <c r="DRL45"/>
      <c r="DRM45"/>
      <c r="DRN45"/>
      <c r="DRO45"/>
      <c r="DRP45"/>
      <c r="DRQ45"/>
      <c r="DRR45"/>
      <c r="DRS45"/>
      <c r="DRT45"/>
      <c r="DRU45"/>
      <c r="DRV45"/>
      <c r="DRW45"/>
      <c r="DRX45"/>
      <c r="DRY45"/>
      <c r="DRZ45"/>
      <c r="DSA45"/>
      <c r="DSB45"/>
      <c r="DSC45"/>
      <c r="DSD45"/>
      <c r="DSE45"/>
      <c r="DSF45"/>
      <c r="DSG45"/>
      <c r="DSH45"/>
      <c r="DSI45"/>
      <c r="DSJ45"/>
      <c r="DSK45"/>
      <c r="DSL45"/>
      <c r="DSM45"/>
      <c r="DSN45"/>
      <c r="DSO45"/>
      <c r="DSP45"/>
      <c r="DSQ45"/>
      <c r="DSR45"/>
      <c r="DSS45"/>
      <c r="DST45"/>
      <c r="DSU45"/>
      <c r="DSV45"/>
      <c r="DSW45"/>
      <c r="DSX45"/>
      <c r="DSY45"/>
      <c r="DSZ45"/>
      <c r="DTA45"/>
      <c r="DTB45"/>
      <c r="DTC45"/>
      <c r="DTD45"/>
      <c r="DTE45"/>
      <c r="DTF45"/>
      <c r="DTG45"/>
      <c r="DTH45"/>
      <c r="DTI45"/>
      <c r="DTJ45"/>
      <c r="DTK45"/>
      <c r="DTL45"/>
      <c r="DTM45"/>
      <c r="DTN45"/>
      <c r="DTO45"/>
      <c r="DTP45"/>
      <c r="DTQ45"/>
      <c r="DTR45"/>
      <c r="DTS45"/>
      <c r="DTT45"/>
      <c r="DTU45"/>
      <c r="DTV45"/>
      <c r="DTW45"/>
      <c r="DTX45"/>
      <c r="DTY45"/>
      <c r="DTZ45"/>
      <c r="DUA45"/>
      <c r="DUB45"/>
      <c r="DUC45"/>
      <c r="DUD45"/>
      <c r="DUE45"/>
      <c r="DUF45"/>
      <c r="DUG45"/>
      <c r="DUH45"/>
      <c r="DUI45"/>
      <c r="DUJ45"/>
      <c r="DUK45"/>
      <c r="DUL45"/>
      <c r="DUM45"/>
      <c r="DUN45"/>
      <c r="DUO45"/>
      <c r="DUP45"/>
      <c r="DUQ45"/>
      <c r="DUR45"/>
      <c r="DUS45"/>
      <c r="DUT45"/>
      <c r="DUU45"/>
      <c r="DUV45"/>
      <c r="DUW45"/>
      <c r="DUX45"/>
      <c r="DUY45"/>
      <c r="DUZ45"/>
      <c r="DVA45"/>
      <c r="DVB45"/>
      <c r="DVC45"/>
      <c r="DVD45"/>
      <c r="DVE45"/>
      <c r="DVF45"/>
      <c r="DVG45"/>
      <c r="DVH45"/>
      <c r="DVI45"/>
      <c r="DVJ45"/>
      <c r="DVK45"/>
      <c r="DVL45"/>
      <c r="DVM45"/>
      <c r="DVN45"/>
      <c r="DVO45"/>
      <c r="DVP45"/>
      <c r="DVQ45"/>
      <c r="DVR45"/>
      <c r="DVS45"/>
      <c r="DVT45"/>
      <c r="DVU45"/>
      <c r="DVV45"/>
      <c r="DVW45"/>
      <c r="DVX45"/>
      <c r="DVY45"/>
      <c r="DVZ45"/>
      <c r="DWA45"/>
      <c r="DWB45"/>
      <c r="DWC45"/>
      <c r="DWD45"/>
      <c r="DWE45"/>
      <c r="DWF45"/>
      <c r="DWG45"/>
      <c r="DWH45"/>
      <c r="DWI45"/>
      <c r="DWJ45"/>
      <c r="DWK45"/>
      <c r="DWL45"/>
      <c r="DWM45"/>
      <c r="DWN45"/>
      <c r="DWO45"/>
      <c r="DWP45"/>
      <c r="DWQ45"/>
      <c r="DWR45"/>
      <c r="DWS45"/>
      <c r="DWT45"/>
      <c r="DWU45"/>
      <c r="DWV45"/>
      <c r="DWW45"/>
      <c r="DWX45"/>
      <c r="DWY45"/>
      <c r="DWZ45"/>
      <c r="DXA45"/>
      <c r="DXB45"/>
      <c r="DXC45"/>
      <c r="DXD45"/>
      <c r="DXE45"/>
      <c r="DXF45"/>
      <c r="DXG45"/>
      <c r="DXH45"/>
      <c r="DXI45"/>
      <c r="DXJ45"/>
      <c r="DXK45"/>
      <c r="DXL45"/>
      <c r="DXM45"/>
      <c r="DXN45"/>
      <c r="DXO45"/>
      <c r="DXP45"/>
      <c r="DXQ45"/>
      <c r="DXR45"/>
      <c r="DXS45"/>
      <c r="DXT45"/>
      <c r="DXU45"/>
      <c r="DXV45"/>
      <c r="DXW45"/>
      <c r="DXX45"/>
      <c r="DXY45"/>
      <c r="DXZ45"/>
      <c r="DYA45"/>
      <c r="DYB45"/>
      <c r="DYC45"/>
      <c r="DYD45"/>
      <c r="DYE45"/>
      <c r="DYF45"/>
      <c r="DYG45"/>
      <c r="DYH45"/>
      <c r="DYI45"/>
      <c r="DYJ45"/>
      <c r="DYK45"/>
      <c r="DYL45"/>
      <c r="DYM45"/>
      <c r="DYN45"/>
      <c r="DYO45"/>
      <c r="DYP45"/>
      <c r="DYQ45"/>
      <c r="DYR45"/>
      <c r="DYS45"/>
      <c r="DYT45"/>
      <c r="DYU45"/>
      <c r="DYV45"/>
      <c r="DYW45"/>
      <c r="DYX45"/>
      <c r="DYY45"/>
      <c r="DYZ45"/>
      <c r="DZA45"/>
      <c r="DZB45"/>
      <c r="DZC45"/>
      <c r="DZD45"/>
      <c r="DZE45"/>
      <c r="DZF45"/>
      <c r="DZG45"/>
      <c r="DZH45"/>
      <c r="DZI45"/>
      <c r="DZJ45"/>
      <c r="DZK45"/>
      <c r="DZL45"/>
      <c r="DZM45"/>
      <c r="DZN45"/>
      <c r="DZO45"/>
      <c r="DZP45"/>
      <c r="DZQ45"/>
      <c r="DZR45"/>
      <c r="DZS45"/>
      <c r="DZT45"/>
      <c r="DZU45"/>
      <c r="DZV45"/>
      <c r="DZW45"/>
      <c r="DZX45"/>
      <c r="DZY45"/>
      <c r="DZZ45"/>
      <c r="EAA45"/>
      <c r="EAB45"/>
      <c r="EAC45"/>
      <c r="EAD45"/>
      <c r="EAE45"/>
      <c r="EAF45"/>
      <c r="EAG45"/>
      <c r="EAH45"/>
      <c r="EAI45"/>
      <c r="EAJ45"/>
      <c r="EAK45"/>
      <c r="EAL45"/>
      <c r="EAM45"/>
      <c r="EAN45"/>
      <c r="EAO45"/>
      <c r="EAP45"/>
      <c r="EAQ45"/>
      <c r="EAR45"/>
      <c r="EAS45"/>
      <c r="EAT45"/>
      <c r="EAU45"/>
      <c r="EAV45"/>
      <c r="EAW45"/>
      <c r="EAX45"/>
      <c r="EAY45"/>
      <c r="EAZ45"/>
      <c r="EBA45"/>
      <c r="EBB45"/>
      <c r="EBC45"/>
      <c r="EBD45"/>
      <c r="EBE45"/>
      <c r="EBF45"/>
      <c r="EBG45"/>
      <c r="EBH45"/>
      <c r="EBI45"/>
      <c r="EBJ45"/>
      <c r="EBK45"/>
      <c r="EBL45"/>
      <c r="EBM45"/>
      <c r="EBN45"/>
      <c r="EBO45"/>
      <c r="EBP45"/>
      <c r="EBQ45"/>
      <c r="EBR45"/>
      <c r="EBS45"/>
      <c r="EBT45"/>
      <c r="EBU45"/>
      <c r="EBV45"/>
      <c r="EBW45"/>
      <c r="EBX45"/>
      <c r="EBY45"/>
      <c r="EBZ45"/>
      <c r="ECA45"/>
      <c r="ECB45"/>
      <c r="ECC45"/>
      <c r="ECD45"/>
      <c r="ECE45"/>
      <c r="ECF45"/>
      <c r="ECG45"/>
      <c r="ECH45"/>
      <c r="ECI45"/>
      <c r="ECJ45"/>
      <c r="ECK45"/>
      <c r="ECL45"/>
      <c r="ECM45"/>
      <c r="ECN45"/>
      <c r="ECO45"/>
      <c r="ECP45"/>
      <c r="ECQ45"/>
      <c r="ECR45"/>
      <c r="ECS45"/>
      <c r="ECT45"/>
      <c r="ECU45"/>
      <c r="ECV45"/>
      <c r="ECW45"/>
      <c r="ECX45"/>
      <c r="ECY45"/>
      <c r="ECZ45"/>
      <c r="EDA45"/>
      <c r="EDB45"/>
      <c r="EDC45"/>
      <c r="EDD45"/>
      <c r="EDE45"/>
      <c r="EDF45"/>
      <c r="EDG45"/>
      <c r="EDH45"/>
      <c r="EDI45"/>
      <c r="EDJ45"/>
      <c r="EDK45"/>
      <c r="EDL45"/>
      <c r="EDM45"/>
      <c r="EDN45"/>
      <c r="EDO45"/>
      <c r="EDP45"/>
      <c r="EDQ45"/>
      <c r="EDR45"/>
      <c r="EDS45"/>
      <c r="EDT45"/>
      <c r="EDU45"/>
      <c r="EDV45"/>
      <c r="EDW45"/>
      <c r="EDX45"/>
      <c r="EDY45"/>
      <c r="EDZ45"/>
      <c r="EEA45"/>
      <c r="EEB45"/>
      <c r="EEC45"/>
      <c r="EED45"/>
      <c r="EEE45"/>
      <c r="EEF45"/>
      <c r="EEG45"/>
      <c r="EEH45"/>
      <c r="EEI45"/>
      <c r="EEJ45"/>
      <c r="EEK45"/>
      <c r="EEL45"/>
      <c r="EEM45"/>
      <c r="EEN45"/>
      <c r="EEO45"/>
      <c r="EEP45"/>
      <c r="EEQ45"/>
      <c r="EER45"/>
      <c r="EES45"/>
      <c r="EET45"/>
      <c r="EEU45"/>
      <c r="EEV45"/>
      <c r="EEW45"/>
      <c r="EEX45"/>
      <c r="EEY45"/>
      <c r="EEZ45"/>
      <c r="EFA45"/>
      <c r="EFB45"/>
      <c r="EFC45"/>
      <c r="EFD45"/>
      <c r="EFE45"/>
      <c r="EFF45"/>
      <c r="EFG45"/>
      <c r="EFH45"/>
      <c r="EFI45"/>
      <c r="EFJ45"/>
      <c r="EFK45"/>
      <c r="EFL45"/>
      <c r="EFM45"/>
      <c r="EFN45"/>
      <c r="EFO45"/>
      <c r="EFP45"/>
      <c r="EFQ45"/>
      <c r="EFR45"/>
      <c r="EFS45"/>
      <c r="EFT45"/>
      <c r="EFU45"/>
      <c r="EFV45"/>
      <c r="EFW45"/>
      <c r="EFX45"/>
      <c r="EFY45"/>
      <c r="EFZ45"/>
      <c r="EGA45"/>
      <c r="EGB45"/>
      <c r="EGC45"/>
      <c r="EGD45"/>
      <c r="EGE45"/>
      <c r="EGF45"/>
      <c r="EGG45"/>
      <c r="EGH45"/>
      <c r="EGI45"/>
      <c r="EGJ45"/>
      <c r="EGK45"/>
      <c r="EGL45"/>
      <c r="EGM45"/>
      <c r="EGN45"/>
      <c r="EGO45"/>
      <c r="EGP45"/>
      <c r="EGQ45"/>
      <c r="EGR45"/>
      <c r="EGS45"/>
      <c r="EGT45"/>
      <c r="EGU45"/>
      <c r="EGV45"/>
      <c r="EGW45"/>
      <c r="EGX45"/>
      <c r="EGY45"/>
      <c r="EGZ45"/>
      <c r="EHA45"/>
      <c r="EHB45"/>
      <c r="EHC45"/>
      <c r="EHD45"/>
      <c r="EHE45"/>
      <c r="EHF45"/>
      <c r="EHG45"/>
      <c r="EHH45"/>
      <c r="EHI45"/>
      <c r="EHJ45"/>
      <c r="EHK45"/>
      <c r="EHL45"/>
      <c r="EHM45"/>
      <c r="EHN45"/>
      <c r="EHO45"/>
      <c r="EHP45"/>
      <c r="EHQ45"/>
      <c r="EHR45"/>
      <c r="EHS45"/>
      <c r="EHT45"/>
      <c r="EHU45"/>
      <c r="EHV45"/>
      <c r="EHW45"/>
      <c r="EHX45"/>
      <c r="EHY45"/>
      <c r="EHZ45"/>
      <c r="EIA45"/>
      <c r="EIB45"/>
      <c r="EIC45"/>
      <c r="EID45"/>
      <c r="EIE45"/>
      <c r="EIF45"/>
      <c r="EIG45"/>
      <c r="EIH45"/>
      <c r="EII45"/>
      <c r="EIJ45"/>
      <c r="EIK45"/>
      <c r="EIL45"/>
      <c r="EIM45"/>
      <c r="EIN45"/>
      <c r="EIO45"/>
      <c r="EIP45"/>
      <c r="EIQ45"/>
      <c r="EIR45"/>
      <c r="EIS45"/>
      <c r="EIT45"/>
      <c r="EIU45"/>
      <c r="EIV45"/>
      <c r="EIW45"/>
      <c r="EIX45"/>
      <c r="EIY45"/>
      <c r="EIZ45"/>
      <c r="EJA45"/>
      <c r="EJB45"/>
      <c r="EJC45"/>
      <c r="EJD45"/>
      <c r="EJE45"/>
      <c r="EJF45"/>
      <c r="EJG45"/>
      <c r="EJH45"/>
      <c r="EJI45"/>
      <c r="EJJ45"/>
      <c r="EJK45"/>
      <c r="EJL45"/>
      <c r="EJM45"/>
      <c r="EJN45"/>
      <c r="EJO45"/>
      <c r="EJP45"/>
      <c r="EJQ45"/>
      <c r="EJR45"/>
      <c r="EJS45"/>
      <c r="EJT45"/>
      <c r="EJU45"/>
      <c r="EJV45"/>
      <c r="EJW45"/>
      <c r="EJX45"/>
      <c r="EJY45"/>
      <c r="EJZ45"/>
      <c r="EKA45"/>
      <c r="EKB45"/>
      <c r="EKC45"/>
      <c r="EKD45"/>
      <c r="EKE45"/>
      <c r="EKF45"/>
      <c r="EKG45"/>
      <c r="EKH45"/>
      <c r="EKI45"/>
      <c r="EKJ45"/>
      <c r="EKK45"/>
      <c r="EKL45"/>
      <c r="EKM45"/>
      <c r="EKN45"/>
      <c r="EKO45"/>
      <c r="EKP45"/>
      <c r="EKQ45"/>
      <c r="EKR45"/>
      <c r="EKS45"/>
      <c r="EKT45"/>
      <c r="EKU45"/>
      <c r="EKV45"/>
      <c r="EKW45"/>
      <c r="EKX45"/>
      <c r="EKY45"/>
      <c r="EKZ45"/>
      <c r="ELA45"/>
      <c r="ELB45"/>
      <c r="ELC45"/>
      <c r="ELD45"/>
      <c r="ELE45"/>
      <c r="ELF45"/>
      <c r="ELG45"/>
      <c r="ELH45"/>
      <c r="ELI45"/>
      <c r="ELJ45"/>
      <c r="ELK45"/>
      <c r="ELL45"/>
      <c r="ELM45"/>
      <c r="ELN45"/>
      <c r="ELO45"/>
      <c r="ELP45"/>
      <c r="ELQ45"/>
      <c r="ELR45"/>
      <c r="ELS45"/>
      <c r="ELT45"/>
      <c r="ELU45"/>
      <c r="ELV45"/>
      <c r="ELW45"/>
      <c r="ELX45"/>
      <c r="ELY45"/>
      <c r="ELZ45"/>
      <c r="EMA45"/>
      <c r="EMB45"/>
      <c r="EMC45"/>
      <c r="EMD45"/>
      <c r="EME45"/>
      <c r="EMF45"/>
      <c r="EMG45"/>
      <c r="EMH45"/>
      <c r="EMI45"/>
      <c r="EMJ45"/>
      <c r="EMK45"/>
      <c r="EML45"/>
      <c r="EMM45"/>
      <c r="EMN45"/>
      <c r="EMO45"/>
      <c r="EMP45"/>
      <c r="EMQ45"/>
      <c r="EMR45"/>
      <c r="EMS45"/>
      <c r="EMT45"/>
      <c r="EMU45"/>
      <c r="EMV45"/>
      <c r="EMW45"/>
      <c r="EMX45"/>
      <c r="EMY45"/>
      <c r="EMZ45"/>
      <c r="ENA45"/>
      <c r="ENB45"/>
      <c r="ENC45"/>
      <c r="END45"/>
      <c r="ENE45"/>
      <c r="ENF45"/>
      <c r="ENG45"/>
      <c r="ENH45"/>
      <c r="ENI45"/>
      <c r="ENJ45"/>
      <c r="ENK45"/>
      <c r="ENL45"/>
      <c r="ENM45"/>
      <c r="ENN45"/>
      <c r="ENO45"/>
      <c r="ENP45"/>
      <c r="ENQ45"/>
      <c r="ENR45"/>
      <c r="ENS45"/>
      <c r="ENT45"/>
      <c r="ENU45"/>
      <c r="ENV45"/>
      <c r="ENW45"/>
      <c r="ENX45"/>
      <c r="ENY45"/>
      <c r="ENZ45"/>
      <c r="EOA45"/>
      <c r="EOB45"/>
      <c r="EOC45"/>
      <c r="EOD45"/>
      <c r="EOE45"/>
      <c r="EOF45"/>
      <c r="EOG45"/>
      <c r="EOH45"/>
      <c r="EOI45"/>
      <c r="EOJ45"/>
      <c r="EOK45"/>
      <c r="EOL45"/>
      <c r="EOM45"/>
      <c r="EON45"/>
      <c r="EOO45"/>
      <c r="EOP45"/>
      <c r="EOQ45"/>
      <c r="EOR45"/>
      <c r="EOS45"/>
      <c r="EOT45"/>
      <c r="EOU45"/>
      <c r="EOV45"/>
      <c r="EOW45"/>
      <c r="EOX45"/>
      <c r="EOY45"/>
      <c r="EOZ45"/>
      <c r="EPA45"/>
      <c r="EPB45"/>
      <c r="EPC45"/>
      <c r="EPD45"/>
      <c r="EPE45"/>
      <c r="EPF45"/>
      <c r="EPG45"/>
      <c r="EPH45"/>
      <c r="EPI45"/>
      <c r="EPJ45"/>
      <c r="EPK45"/>
      <c r="EPL45"/>
      <c r="EPM45"/>
      <c r="EPN45"/>
      <c r="EPO45"/>
      <c r="EPP45"/>
      <c r="EPQ45"/>
      <c r="EPR45"/>
      <c r="EPS45"/>
      <c r="EPT45"/>
      <c r="EPU45"/>
      <c r="EPV45"/>
      <c r="EPW45"/>
      <c r="EPX45"/>
      <c r="EPY45"/>
      <c r="EPZ45"/>
      <c r="EQA45"/>
      <c r="EQB45"/>
      <c r="EQC45"/>
      <c r="EQD45"/>
      <c r="EQE45"/>
      <c r="EQF45"/>
      <c r="EQG45"/>
      <c r="EQH45"/>
      <c r="EQI45"/>
      <c r="EQJ45"/>
      <c r="EQK45"/>
      <c r="EQL45"/>
      <c r="EQM45"/>
      <c r="EQN45"/>
      <c r="EQO45"/>
      <c r="EQP45"/>
      <c r="EQQ45"/>
      <c r="EQR45"/>
      <c r="EQS45"/>
      <c r="EQT45"/>
      <c r="EQU45"/>
      <c r="EQV45"/>
      <c r="EQW45"/>
      <c r="EQX45"/>
      <c r="EQY45"/>
      <c r="EQZ45"/>
      <c r="ERA45"/>
      <c r="ERB45"/>
      <c r="ERC45"/>
      <c r="ERD45"/>
      <c r="ERE45"/>
      <c r="ERF45"/>
      <c r="ERG45"/>
      <c r="ERH45"/>
      <c r="ERI45"/>
      <c r="ERJ45"/>
      <c r="ERK45"/>
      <c r="ERL45"/>
      <c r="ERM45"/>
      <c r="ERN45"/>
      <c r="ERO45"/>
      <c r="ERP45"/>
      <c r="ERQ45"/>
      <c r="ERR45"/>
      <c r="ERS45"/>
      <c r="ERT45"/>
      <c r="ERU45"/>
      <c r="ERV45"/>
      <c r="ERW45"/>
      <c r="ERX45"/>
      <c r="ERY45"/>
      <c r="ERZ45"/>
      <c r="ESA45"/>
      <c r="ESB45"/>
      <c r="ESC45"/>
      <c r="ESD45"/>
      <c r="ESE45"/>
      <c r="ESF45"/>
      <c r="ESG45"/>
      <c r="ESH45"/>
      <c r="ESI45"/>
      <c r="ESJ45"/>
      <c r="ESK45"/>
      <c r="ESL45"/>
      <c r="ESM45"/>
      <c r="ESN45"/>
      <c r="ESO45"/>
      <c r="ESP45"/>
      <c r="ESQ45"/>
      <c r="ESR45"/>
      <c r="ESS45"/>
      <c r="EST45"/>
      <c r="ESU45"/>
      <c r="ESV45"/>
      <c r="ESW45"/>
      <c r="ESX45"/>
      <c r="ESY45"/>
      <c r="ESZ45"/>
      <c r="ETA45"/>
      <c r="ETB45"/>
      <c r="ETC45"/>
      <c r="ETD45"/>
      <c r="ETE45"/>
      <c r="ETF45"/>
      <c r="ETG45"/>
      <c r="ETH45"/>
      <c r="ETI45"/>
      <c r="ETJ45"/>
      <c r="ETK45"/>
      <c r="ETL45"/>
      <c r="ETM45"/>
      <c r="ETN45"/>
      <c r="ETO45"/>
      <c r="ETP45"/>
      <c r="ETQ45"/>
      <c r="ETR45"/>
      <c r="ETS45"/>
      <c r="ETT45"/>
      <c r="ETU45"/>
      <c r="ETV45"/>
      <c r="ETW45"/>
      <c r="ETX45"/>
      <c r="ETY45"/>
      <c r="ETZ45"/>
      <c r="EUA45"/>
      <c r="EUB45"/>
      <c r="EUC45"/>
      <c r="EUD45"/>
      <c r="EUE45"/>
      <c r="EUF45"/>
      <c r="EUG45"/>
      <c r="EUH45"/>
      <c r="EUI45"/>
      <c r="EUJ45"/>
      <c r="EUK45"/>
      <c r="EUL45"/>
      <c r="EUM45"/>
      <c r="EUN45"/>
      <c r="EUO45"/>
      <c r="EUP45"/>
      <c r="EUQ45"/>
      <c r="EUR45"/>
      <c r="EUS45"/>
      <c r="EUT45"/>
      <c r="EUU45"/>
      <c r="EUV45"/>
      <c r="EUW45"/>
      <c r="EUX45"/>
      <c r="EUY45"/>
      <c r="EUZ45"/>
      <c r="EVA45"/>
      <c r="EVB45"/>
      <c r="EVC45"/>
      <c r="EVD45"/>
      <c r="EVE45"/>
      <c r="EVF45"/>
      <c r="EVG45"/>
      <c r="EVH45"/>
      <c r="EVI45"/>
      <c r="EVJ45"/>
      <c r="EVK45"/>
      <c r="EVL45"/>
      <c r="EVM45"/>
      <c r="EVN45"/>
      <c r="EVO45"/>
      <c r="EVP45"/>
      <c r="EVQ45"/>
      <c r="EVR45"/>
      <c r="EVS45"/>
      <c r="EVT45"/>
      <c r="EVU45"/>
      <c r="EVV45"/>
      <c r="EVW45"/>
      <c r="EVX45"/>
      <c r="EVY45"/>
      <c r="EVZ45"/>
      <c r="EWA45"/>
      <c r="EWB45"/>
      <c r="EWC45"/>
      <c r="EWD45"/>
      <c r="EWE45"/>
      <c r="EWF45"/>
      <c r="EWG45"/>
      <c r="EWH45"/>
      <c r="EWI45"/>
      <c r="EWJ45"/>
      <c r="EWK45"/>
      <c r="EWL45"/>
      <c r="EWM45"/>
      <c r="EWN45"/>
      <c r="EWO45"/>
      <c r="EWP45"/>
      <c r="EWQ45"/>
      <c r="EWR45"/>
      <c r="EWS45"/>
      <c r="EWT45"/>
      <c r="EWU45"/>
      <c r="EWV45"/>
      <c r="EWW45"/>
      <c r="EWX45"/>
      <c r="EWY45"/>
      <c r="EWZ45"/>
      <c r="EXA45"/>
      <c r="EXB45"/>
      <c r="EXC45"/>
      <c r="EXD45"/>
      <c r="EXE45"/>
      <c r="EXF45"/>
      <c r="EXG45"/>
      <c r="EXH45"/>
      <c r="EXI45"/>
      <c r="EXJ45"/>
      <c r="EXK45"/>
      <c r="EXL45"/>
      <c r="EXM45"/>
      <c r="EXN45"/>
      <c r="EXO45"/>
      <c r="EXP45"/>
      <c r="EXQ45"/>
      <c r="EXR45"/>
      <c r="EXS45"/>
      <c r="EXT45"/>
      <c r="EXU45"/>
      <c r="EXV45"/>
      <c r="EXW45"/>
      <c r="EXX45"/>
      <c r="EXY45"/>
      <c r="EXZ45"/>
      <c r="EYA45"/>
      <c r="EYB45"/>
      <c r="EYC45"/>
      <c r="EYD45"/>
      <c r="EYE45"/>
      <c r="EYF45"/>
      <c r="EYG45"/>
      <c r="EYH45"/>
      <c r="EYI45"/>
      <c r="EYJ45"/>
      <c r="EYK45"/>
      <c r="EYL45"/>
      <c r="EYM45"/>
      <c r="EYN45"/>
      <c r="EYO45"/>
      <c r="EYP45"/>
      <c r="EYQ45"/>
      <c r="EYR45"/>
      <c r="EYS45"/>
      <c r="EYT45"/>
      <c r="EYU45"/>
      <c r="EYV45"/>
      <c r="EYW45"/>
      <c r="EYX45"/>
      <c r="EYY45"/>
      <c r="EYZ45"/>
      <c r="EZA45"/>
      <c r="EZB45"/>
      <c r="EZC45"/>
      <c r="EZD45"/>
      <c r="EZE45"/>
      <c r="EZF45"/>
      <c r="EZG45"/>
      <c r="EZH45"/>
      <c r="EZI45"/>
      <c r="EZJ45"/>
      <c r="EZK45"/>
      <c r="EZL45"/>
      <c r="EZM45"/>
      <c r="EZN45"/>
      <c r="EZO45"/>
      <c r="EZP45"/>
      <c r="EZQ45"/>
      <c r="EZR45"/>
      <c r="EZS45"/>
      <c r="EZT45"/>
      <c r="EZU45"/>
      <c r="EZV45"/>
      <c r="EZW45"/>
      <c r="EZX45"/>
      <c r="EZY45"/>
      <c r="EZZ45"/>
      <c r="FAA45"/>
      <c r="FAB45"/>
      <c r="FAC45"/>
      <c r="FAD45"/>
      <c r="FAE45"/>
      <c r="FAF45"/>
      <c r="FAG45"/>
      <c r="FAH45"/>
      <c r="FAI45"/>
      <c r="FAJ45"/>
      <c r="FAK45"/>
      <c r="FAL45"/>
      <c r="FAM45"/>
      <c r="FAN45"/>
      <c r="FAO45"/>
      <c r="FAP45"/>
      <c r="FAQ45"/>
      <c r="FAR45"/>
      <c r="FAS45"/>
      <c r="FAT45"/>
      <c r="FAU45"/>
      <c r="FAV45"/>
      <c r="FAW45"/>
      <c r="FAX45"/>
      <c r="FAY45"/>
      <c r="FAZ45"/>
      <c r="FBA45"/>
      <c r="FBB45"/>
      <c r="FBC45"/>
      <c r="FBD45"/>
      <c r="FBE45"/>
      <c r="FBF45"/>
      <c r="FBG45"/>
      <c r="FBH45"/>
      <c r="FBI45"/>
      <c r="FBJ45"/>
      <c r="FBK45"/>
      <c r="FBL45"/>
      <c r="FBM45"/>
      <c r="FBN45"/>
      <c r="FBO45"/>
      <c r="FBP45"/>
      <c r="FBQ45"/>
      <c r="FBR45"/>
      <c r="FBS45"/>
      <c r="FBT45"/>
      <c r="FBU45"/>
      <c r="FBV45"/>
      <c r="FBW45"/>
      <c r="FBX45"/>
      <c r="FBY45"/>
      <c r="FBZ45"/>
      <c r="FCA45"/>
      <c r="FCB45"/>
      <c r="FCC45"/>
      <c r="FCD45"/>
      <c r="FCE45"/>
      <c r="FCF45"/>
      <c r="FCG45"/>
      <c r="FCH45"/>
      <c r="FCI45"/>
      <c r="FCJ45"/>
      <c r="FCK45"/>
      <c r="FCL45"/>
      <c r="FCM45"/>
      <c r="FCN45"/>
      <c r="FCO45"/>
      <c r="FCP45"/>
      <c r="FCQ45"/>
      <c r="FCR45"/>
      <c r="FCS45"/>
      <c r="FCT45"/>
      <c r="FCU45"/>
      <c r="FCV45"/>
      <c r="FCW45"/>
      <c r="FCX45"/>
      <c r="FCY45"/>
      <c r="FCZ45"/>
      <c r="FDA45"/>
      <c r="FDB45"/>
      <c r="FDC45"/>
      <c r="FDD45"/>
      <c r="FDE45"/>
      <c r="FDF45"/>
      <c r="FDG45"/>
      <c r="FDH45"/>
      <c r="FDI45"/>
      <c r="FDJ45"/>
      <c r="FDK45"/>
      <c r="FDL45"/>
      <c r="FDM45"/>
      <c r="FDN45"/>
      <c r="FDO45"/>
      <c r="FDP45"/>
      <c r="FDQ45"/>
      <c r="FDR45"/>
      <c r="FDS45"/>
      <c r="FDT45"/>
      <c r="FDU45"/>
      <c r="FDV45"/>
      <c r="FDW45"/>
      <c r="FDX45"/>
      <c r="FDY45"/>
      <c r="FDZ45"/>
      <c r="FEA45"/>
      <c r="FEB45"/>
      <c r="FEC45"/>
      <c r="FED45"/>
      <c r="FEE45"/>
      <c r="FEF45"/>
      <c r="FEG45"/>
      <c r="FEH45"/>
      <c r="FEI45"/>
      <c r="FEJ45"/>
      <c r="FEK45"/>
      <c r="FEL45"/>
      <c r="FEM45"/>
      <c r="FEN45"/>
      <c r="FEO45"/>
      <c r="FEP45"/>
      <c r="FEQ45"/>
      <c r="FER45"/>
      <c r="FES45"/>
      <c r="FET45"/>
      <c r="FEU45"/>
      <c r="FEV45"/>
      <c r="FEW45"/>
      <c r="FEX45"/>
      <c r="FEY45"/>
      <c r="FEZ45"/>
      <c r="FFA45"/>
      <c r="FFB45"/>
      <c r="FFC45"/>
      <c r="FFD45"/>
      <c r="FFE45"/>
      <c r="FFF45"/>
      <c r="FFG45"/>
      <c r="FFH45"/>
      <c r="FFI45"/>
      <c r="FFJ45"/>
      <c r="FFK45"/>
      <c r="FFL45"/>
      <c r="FFM45"/>
      <c r="FFN45"/>
      <c r="FFO45"/>
      <c r="FFP45"/>
      <c r="FFQ45"/>
      <c r="FFR45"/>
      <c r="FFS45"/>
      <c r="FFT45"/>
      <c r="FFU45"/>
      <c r="FFV45"/>
      <c r="FFW45"/>
      <c r="FFX45"/>
      <c r="FFY45"/>
      <c r="FFZ45"/>
      <c r="FGA45"/>
      <c r="FGB45"/>
      <c r="FGC45"/>
      <c r="FGD45"/>
      <c r="FGE45"/>
      <c r="FGF45"/>
      <c r="FGG45"/>
      <c r="FGH45"/>
      <c r="FGI45"/>
      <c r="FGJ45"/>
      <c r="FGK45"/>
      <c r="FGL45"/>
      <c r="FGM45"/>
      <c r="FGN45"/>
      <c r="FGO45"/>
      <c r="FGP45"/>
      <c r="FGQ45"/>
      <c r="FGR45"/>
      <c r="FGS45"/>
      <c r="FGT45"/>
      <c r="FGU45"/>
      <c r="FGV45"/>
      <c r="FGW45"/>
      <c r="FGX45"/>
      <c r="FGY45"/>
      <c r="FGZ45"/>
      <c r="FHA45"/>
      <c r="FHB45"/>
      <c r="FHC45"/>
      <c r="FHD45"/>
      <c r="FHE45"/>
      <c r="FHF45"/>
      <c r="FHG45"/>
      <c r="FHH45"/>
      <c r="FHI45"/>
      <c r="FHJ45"/>
      <c r="FHK45"/>
      <c r="FHL45"/>
      <c r="FHM45"/>
      <c r="FHN45"/>
      <c r="FHO45"/>
      <c r="FHP45"/>
      <c r="FHQ45"/>
      <c r="FHR45"/>
      <c r="FHS45"/>
      <c r="FHT45"/>
      <c r="FHU45"/>
      <c r="FHV45"/>
      <c r="FHW45"/>
      <c r="FHX45"/>
      <c r="FHY45"/>
      <c r="FHZ45"/>
      <c r="FIA45"/>
      <c r="FIB45"/>
      <c r="FIC45"/>
      <c r="FID45"/>
      <c r="FIE45"/>
      <c r="FIF45"/>
      <c r="FIG45"/>
      <c r="FIH45"/>
      <c r="FII45"/>
      <c r="FIJ45"/>
      <c r="FIK45"/>
      <c r="FIL45"/>
      <c r="FIM45"/>
      <c r="FIN45"/>
      <c r="FIO45"/>
      <c r="FIP45"/>
      <c r="FIQ45"/>
      <c r="FIR45"/>
      <c r="FIS45"/>
      <c r="FIT45"/>
      <c r="FIU45"/>
      <c r="FIV45"/>
      <c r="FIW45"/>
      <c r="FIX45"/>
      <c r="FIY45"/>
      <c r="FIZ45"/>
      <c r="FJA45"/>
      <c r="FJB45"/>
      <c r="FJC45"/>
      <c r="FJD45"/>
      <c r="FJE45"/>
      <c r="FJF45"/>
      <c r="FJG45"/>
      <c r="FJH45"/>
      <c r="FJI45"/>
      <c r="FJJ45"/>
      <c r="FJK45"/>
      <c r="FJL45"/>
      <c r="FJM45"/>
      <c r="FJN45"/>
      <c r="FJO45"/>
      <c r="FJP45"/>
      <c r="FJQ45"/>
      <c r="FJR45"/>
      <c r="FJS45"/>
      <c r="FJT45"/>
      <c r="FJU45"/>
      <c r="FJV45"/>
      <c r="FJW45"/>
      <c r="FJX45"/>
      <c r="FJY45"/>
      <c r="FJZ45"/>
      <c r="FKA45"/>
      <c r="FKB45"/>
      <c r="FKC45"/>
      <c r="FKD45"/>
      <c r="FKE45"/>
      <c r="FKF45"/>
      <c r="FKG45"/>
      <c r="FKH45"/>
      <c r="FKI45"/>
      <c r="FKJ45"/>
      <c r="FKK45"/>
      <c r="FKL45"/>
      <c r="FKM45"/>
      <c r="FKN45"/>
      <c r="FKO45"/>
      <c r="FKP45"/>
      <c r="FKQ45"/>
      <c r="FKR45"/>
      <c r="FKS45"/>
      <c r="FKT45"/>
      <c r="FKU45"/>
      <c r="FKV45"/>
      <c r="FKW45"/>
      <c r="FKX45"/>
      <c r="FKY45"/>
      <c r="FKZ45"/>
      <c r="FLA45"/>
      <c r="FLB45"/>
      <c r="FLC45"/>
      <c r="FLD45"/>
      <c r="FLE45"/>
      <c r="FLF45"/>
      <c r="FLG45"/>
      <c r="FLH45"/>
      <c r="FLI45"/>
      <c r="FLJ45"/>
      <c r="FLK45"/>
      <c r="FLL45"/>
      <c r="FLM45"/>
      <c r="FLN45"/>
      <c r="FLO45"/>
      <c r="FLP45"/>
      <c r="FLQ45"/>
      <c r="FLR45"/>
      <c r="FLS45"/>
      <c r="FLT45"/>
      <c r="FLU45"/>
      <c r="FLV45"/>
      <c r="FLW45"/>
      <c r="FLX45"/>
      <c r="FLY45"/>
      <c r="FLZ45"/>
      <c r="FMA45"/>
      <c r="FMB45"/>
      <c r="FMC45"/>
      <c r="FMD45"/>
      <c r="FME45"/>
      <c r="FMF45"/>
      <c r="FMG45"/>
      <c r="FMH45"/>
      <c r="FMI45"/>
      <c r="FMJ45"/>
      <c r="FMK45"/>
      <c r="FML45"/>
      <c r="FMM45"/>
      <c r="FMN45"/>
      <c r="FMO45"/>
      <c r="FMP45"/>
      <c r="FMQ45"/>
      <c r="FMR45"/>
      <c r="FMS45"/>
      <c r="FMT45"/>
      <c r="FMU45"/>
      <c r="FMV45"/>
      <c r="FMW45"/>
      <c r="FMX45"/>
      <c r="FMY45"/>
      <c r="FMZ45"/>
      <c r="FNA45"/>
      <c r="FNB45"/>
      <c r="FNC45"/>
      <c r="FND45"/>
      <c r="FNE45"/>
      <c r="FNF45"/>
      <c r="FNG45"/>
      <c r="FNH45"/>
      <c r="FNI45"/>
      <c r="FNJ45"/>
      <c r="FNK45"/>
      <c r="FNL45"/>
      <c r="FNM45"/>
      <c r="FNN45"/>
      <c r="FNO45"/>
      <c r="FNP45"/>
      <c r="FNQ45"/>
      <c r="FNR45"/>
      <c r="FNS45"/>
      <c r="FNT45"/>
      <c r="FNU45"/>
      <c r="FNV45"/>
      <c r="FNW45"/>
      <c r="FNX45"/>
      <c r="FNY45"/>
      <c r="FNZ45"/>
      <c r="FOA45"/>
      <c r="FOB45"/>
      <c r="FOC45"/>
      <c r="FOD45"/>
      <c r="FOE45"/>
      <c r="FOF45"/>
      <c r="FOG45"/>
      <c r="FOH45"/>
      <c r="FOI45"/>
      <c r="FOJ45"/>
      <c r="FOK45"/>
      <c r="FOL45"/>
      <c r="FOM45"/>
      <c r="FON45"/>
      <c r="FOO45"/>
      <c r="FOP45"/>
      <c r="FOQ45"/>
      <c r="FOR45"/>
      <c r="FOS45"/>
      <c r="FOT45"/>
      <c r="FOU45"/>
      <c r="FOV45"/>
      <c r="FOW45"/>
      <c r="FOX45"/>
      <c r="FOY45"/>
      <c r="FOZ45"/>
      <c r="FPA45"/>
      <c r="FPB45"/>
      <c r="FPC45"/>
      <c r="FPD45"/>
      <c r="FPE45"/>
      <c r="FPF45"/>
      <c r="FPG45"/>
      <c r="FPH45"/>
      <c r="FPI45"/>
      <c r="FPJ45"/>
      <c r="FPK45"/>
      <c r="FPL45"/>
      <c r="FPM45"/>
      <c r="FPN45"/>
      <c r="FPO45"/>
      <c r="FPP45"/>
      <c r="FPQ45"/>
      <c r="FPR45"/>
      <c r="FPS45"/>
      <c r="FPT45"/>
      <c r="FPU45"/>
      <c r="FPV45"/>
      <c r="FPW45"/>
      <c r="FPX45"/>
      <c r="FPY45"/>
      <c r="FPZ45"/>
      <c r="FQA45"/>
      <c r="FQB45"/>
      <c r="FQC45"/>
      <c r="FQD45"/>
      <c r="FQE45"/>
      <c r="FQF45"/>
      <c r="FQG45"/>
      <c r="FQH45"/>
      <c r="FQI45"/>
      <c r="FQJ45"/>
      <c r="FQK45"/>
      <c r="FQL45"/>
      <c r="FQM45"/>
      <c r="FQN45"/>
      <c r="FQO45"/>
      <c r="FQP45"/>
      <c r="FQQ45"/>
      <c r="FQR45"/>
      <c r="FQS45"/>
      <c r="FQT45"/>
      <c r="FQU45"/>
      <c r="FQV45"/>
      <c r="FQW45"/>
      <c r="FQX45"/>
      <c r="FQY45"/>
      <c r="FQZ45"/>
      <c r="FRA45"/>
      <c r="FRB45"/>
      <c r="FRC45"/>
      <c r="FRD45"/>
      <c r="FRE45"/>
      <c r="FRF45"/>
      <c r="FRG45"/>
      <c r="FRH45"/>
      <c r="FRI45"/>
      <c r="FRJ45"/>
      <c r="FRK45"/>
      <c r="FRL45"/>
      <c r="FRM45"/>
      <c r="FRN45"/>
      <c r="FRO45"/>
      <c r="FRP45"/>
      <c r="FRQ45"/>
      <c r="FRR45"/>
      <c r="FRS45"/>
      <c r="FRT45"/>
      <c r="FRU45"/>
      <c r="FRV45"/>
      <c r="FRW45"/>
      <c r="FRX45"/>
      <c r="FRY45"/>
      <c r="FRZ45"/>
      <c r="FSA45"/>
      <c r="FSB45"/>
      <c r="FSC45"/>
      <c r="FSD45"/>
      <c r="FSE45"/>
      <c r="FSF45"/>
      <c r="FSG45"/>
      <c r="FSH45"/>
      <c r="FSI45"/>
      <c r="FSJ45"/>
      <c r="FSK45"/>
      <c r="FSL45"/>
      <c r="FSM45"/>
      <c r="FSN45"/>
      <c r="FSO45"/>
      <c r="FSP45"/>
      <c r="FSQ45"/>
      <c r="FSR45"/>
      <c r="FSS45"/>
      <c r="FST45"/>
      <c r="FSU45"/>
      <c r="FSV45"/>
      <c r="FSW45"/>
      <c r="FSX45"/>
      <c r="FSY45"/>
      <c r="FSZ45"/>
      <c r="FTA45"/>
      <c r="FTB45"/>
      <c r="FTC45"/>
      <c r="FTD45"/>
      <c r="FTE45"/>
      <c r="FTF45"/>
      <c r="FTG45"/>
      <c r="FTH45"/>
      <c r="FTI45"/>
      <c r="FTJ45"/>
      <c r="FTK45"/>
      <c r="FTL45"/>
      <c r="FTM45"/>
      <c r="FTN45"/>
      <c r="FTO45"/>
      <c r="FTP45"/>
      <c r="FTQ45"/>
      <c r="FTR45"/>
      <c r="FTS45"/>
      <c r="FTT45"/>
      <c r="FTU45"/>
      <c r="FTV45"/>
      <c r="FTW45"/>
      <c r="FTX45"/>
      <c r="FTY45"/>
      <c r="FTZ45"/>
      <c r="FUA45"/>
      <c r="FUB45"/>
      <c r="FUC45"/>
      <c r="FUD45"/>
      <c r="FUE45"/>
      <c r="FUF45"/>
      <c r="FUG45"/>
      <c r="FUH45"/>
      <c r="FUI45"/>
      <c r="FUJ45"/>
      <c r="FUK45"/>
      <c r="FUL45"/>
      <c r="FUM45"/>
      <c r="FUN45"/>
      <c r="FUO45"/>
      <c r="FUP45"/>
      <c r="FUQ45"/>
      <c r="FUR45"/>
      <c r="FUS45"/>
      <c r="FUT45"/>
      <c r="FUU45"/>
      <c r="FUV45"/>
      <c r="FUW45"/>
      <c r="FUX45"/>
      <c r="FUY45"/>
      <c r="FUZ45"/>
      <c r="FVA45"/>
      <c r="FVB45"/>
      <c r="FVC45"/>
      <c r="FVD45"/>
      <c r="FVE45"/>
      <c r="FVF45"/>
      <c r="FVG45"/>
      <c r="FVH45"/>
      <c r="FVI45"/>
      <c r="FVJ45"/>
      <c r="FVK45"/>
      <c r="FVL45"/>
      <c r="FVM45"/>
      <c r="FVN45"/>
      <c r="FVO45"/>
      <c r="FVP45"/>
      <c r="FVQ45"/>
      <c r="FVR45"/>
      <c r="FVS45"/>
      <c r="FVT45"/>
      <c r="FVU45"/>
      <c r="FVV45"/>
      <c r="FVW45"/>
      <c r="FVX45"/>
      <c r="FVY45"/>
      <c r="FVZ45"/>
      <c r="FWA45"/>
      <c r="FWB45"/>
      <c r="FWC45"/>
      <c r="FWD45"/>
      <c r="FWE45"/>
      <c r="FWF45"/>
      <c r="FWG45"/>
      <c r="FWH45"/>
      <c r="FWI45"/>
      <c r="FWJ45"/>
      <c r="FWK45"/>
      <c r="FWL45"/>
      <c r="FWM45"/>
      <c r="FWN45"/>
      <c r="FWO45"/>
      <c r="FWP45"/>
      <c r="FWQ45"/>
      <c r="FWR45"/>
      <c r="FWS45"/>
      <c r="FWT45"/>
      <c r="FWU45"/>
      <c r="FWV45"/>
      <c r="FWW45"/>
      <c r="FWX45"/>
      <c r="FWY45"/>
      <c r="FWZ45"/>
      <c r="FXA45"/>
      <c r="FXB45"/>
      <c r="FXC45"/>
      <c r="FXD45"/>
      <c r="FXE45"/>
      <c r="FXF45"/>
      <c r="FXG45"/>
      <c r="FXH45"/>
      <c r="FXI45"/>
      <c r="FXJ45"/>
      <c r="FXK45"/>
      <c r="FXL45"/>
      <c r="FXM45"/>
      <c r="FXN45"/>
      <c r="FXO45"/>
      <c r="FXP45"/>
      <c r="FXQ45"/>
      <c r="FXR45"/>
      <c r="FXS45"/>
      <c r="FXT45"/>
      <c r="FXU45"/>
      <c r="FXV45"/>
      <c r="FXW45"/>
      <c r="FXX45"/>
      <c r="FXY45"/>
      <c r="FXZ45"/>
      <c r="FYA45"/>
      <c r="FYB45"/>
      <c r="FYC45"/>
      <c r="FYD45"/>
      <c r="FYE45"/>
      <c r="FYF45"/>
      <c r="FYG45"/>
      <c r="FYH45"/>
      <c r="FYI45"/>
      <c r="FYJ45"/>
      <c r="FYK45"/>
      <c r="FYL45"/>
      <c r="FYM45"/>
      <c r="FYN45"/>
      <c r="FYO45"/>
      <c r="FYP45"/>
      <c r="FYQ45"/>
      <c r="FYR45"/>
      <c r="FYS45"/>
      <c r="FYT45"/>
      <c r="FYU45"/>
      <c r="FYV45"/>
      <c r="FYW45"/>
      <c r="FYX45"/>
      <c r="FYY45"/>
      <c r="FYZ45"/>
      <c r="FZA45"/>
      <c r="FZB45"/>
      <c r="FZC45"/>
      <c r="FZD45"/>
      <c r="FZE45"/>
      <c r="FZF45"/>
      <c r="FZG45"/>
      <c r="FZH45"/>
      <c r="FZI45"/>
      <c r="FZJ45"/>
      <c r="FZK45"/>
      <c r="FZL45"/>
      <c r="FZM45"/>
      <c r="FZN45"/>
      <c r="FZO45"/>
      <c r="FZP45"/>
      <c r="FZQ45"/>
      <c r="FZR45"/>
      <c r="FZS45"/>
      <c r="FZT45"/>
      <c r="FZU45"/>
      <c r="FZV45"/>
      <c r="FZW45"/>
      <c r="FZX45"/>
      <c r="FZY45"/>
      <c r="FZZ45"/>
      <c r="GAA45"/>
      <c r="GAB45"/>
      <c r="GAC45"/>
      <c r="GAD45"/>
      <c r="GAE45"/>
      <c r="GAF45"/>
      <c r="GAG45"/>
      <c r="GAH45"/>
      <c r="GAI45"/>
      <c r="GAJ45"/>
      <c r="GAK45"/>
      <c r="GAL45"/>
      <c r="GAM45"/>
      <c r="GAN45"/>
      <c r="GAO45"/>
      <c r="GAP45"/>
      <c r="GAQ45"/>
      <c r="GAR45"/>
      <c r="GAS45"/>
      <c r="GAT45"/>
      <c r="GAU45"/>
      <c r="GAV45"/>
      <c r="GAW45"/>
      <c r="GAX45"/>
      <c r="GAY45"/>
      <c r="GAZ45"/>
      <c r="GBA45"/>
      <c r="GBB45"/>
      <c r="GBC45"/>
      <c r="GBD45"/>
      <c r="GBE45"/>
      <c r="GBF45"/>
      <c r="GBG45"/>
      <c r="GBH45"/>
      <c r="GBI45"/>
      <c r="GBJ45"/>
      <c r="GBK45"/>
      <c r="GBL45"/>
      <c r="GBM45"/>
      <c r="GBN45"/>
      <c r="GBO45"/>
      <c r="GBP45"/>
      <c r="GBQ45"/>
      <c r="GBR45"/>
      <c r="GBS45"/>
      <c r="GBT45"/>
      <c r="GBU45"/>
      <c r="GBV45"/>
      <c r="GBW45"/>
      <c r="GBX45"/>
      <c r="GBY45"/>
      <c r="GBZ45"/>
      <c r="GCA45"/>
      <c r="GCB45"/>
      <c r="GCC45"/>
      <c r="GCD45"/>
      <c r="GCE45"/>
      <c r="GCF45"/>
      <c r="GCG45"/>
      <c r="GCH45"/>
      <c r="GCI45"/>
      <c r="GCJ45"/>
      <c r="GCK45"/>
      <c r="GCL45"/>
      <c r="GCM45"/>
      <c r="GCN45"/>
      <c r="GCO45"/>
      <c r="GCP45"/>
      <c r="GCQ45"/>
      <c r="GCR45"/>
      <c r="GCS45"/>
      <c r="GCT45"/>
      <c r="GCU45"/>
      <c r="GCV45"/>
      <c r="GCW45"/>
      <c r="GCX45"/>
      <c r="GCY45"/>
      <c r="GCZ45"/>
      <c r="GDA45"/>
      <c r="GDB45"/>
      <c r="GDC45"/>
      <c r="GDD45"/>
      <c r="GDE45"/>
      <c r="GDF45"/>
      <c r="GDG45"/>
      <c r="GDH45"/>
      <c r="GDI45"/>
      <c r="GDJ45"/>
      <c r="GDK45"/>
      <c r="GDL45"/>
      <c r="GDM45"/>
      <c r="GDN45"/>
      <c r="GDO45"/>
      <c r="GDP45"/>
      <c r="GDQ45"/>
      <c r="GDR45"/>
      <c r="GDS45"/>
      <c r="GDT45"/>
      <c r="GDU45"/>
      <c r="GDV45"/>
      <c r="GDW45"/>
      <c r="GDX45"/>
      <c r="GDY45"/>
      <c r="GDZ45"/>
      <c r="GEA45"/>
      <c r="GEB45"/>
      <c r="GEC45"/>
      <c r="GED45"/>
      <c r="GEE45"/>
      <c r="GEF45"/>
      <c r="GEG45"/>
      <c r="GEH45"/>
      <c r="GEI45"/>
      <c r="GEJ45"/>
      <c r="GEK45"/>
      <c r="GEL45"/>
      <c r="GEM45"/>
      <c r="GEN45"/>
      <c r="GEO45"/>
      <c r="GEP45"/>
      <c r="GEQ45"/>
      <c r="GER45"/>
      <c r="GES45"/>
      <c r="GET45"/>
      <c r="GEU45"/>
      <c r="GEV45"/>
      <c r="GEW45"/>
      <c r="GEX45"/>
      <c r="GEY45"/>
      <c r="GEZ45"/>
      <c r="GFA45"/>
      <c r="GFB45"/>
      <c r="GFC45"/>
      <c r="GFD45"/>
      <c r="GFE45"/>
      <c r="GFF45"/>
      <c r="GFG45"/>
      <c r="GFH45"/>
      <c r="GFI45"/>
      <c r="GFJ45"/>
      <c r="GFK45"/>
      <c r="GFL45"/>
      <c r="GFM45"/>
      <c r="GFN45"/>
      <c r="GFO45"/>
      <c r="GFP45"/>
      <c r="GFQ45"/>
      <c r="GFR45"/>
      <c r="GFS45"/>
      <c r="GFT45"/>
      <c r="GFU45"/>
      <c r="GFV45"/>
      <c r="GFW45"/>
      <c r="GFX45"/>
      <c r="GFY45"/>
      <c r="GFZ45"/>
      <c r="GGA45"/>
      <c r="GGB45"/>
      <c r="GGC45"/>
      <c r="GGD45"/>
      <c r="GGE45"/>
      <c r="GGF45"/>
      <c r="GGG45"/>
      <c r="GGH45"/>
      <c r="GGI45"/>
      <c r="GGJ45"/>
      <c r="GGK45"/>
      <c r="GGL45"/>
      <c r="GGM45"/>
      <c r="GGN45"/>
      <c r="GGO45"/>
      <c r="GGP45"/>
      <c r="GGQ45"/>
      <c r="GGR45"/>
      <c r="GGS45"/>
      <c r="GGT45"/>
      <c r="GGU45"/>
      <c r="GGV45"/>
      <c r="GGW45"/>
      <c r="GGX45"/>
      <c r="GGY45"/>
      <c r="GGZ45"/>
      <c r="GHA45"/>
      <c r="GHB45"/>
      <c r="GHC45"/>
      <c r="GHD45"/>
      <c r="GHE45"/>
      <c r="GHF45"/>
      <c r="GHG45"/>
      <c r="GHH45"/>
      <c r="GHI45"/>
      <c r="GHJ45"/>
      <c r="GHK45"/>
      <c r="GHL45"/>
      <c r="GHM45"/>
      <c r="GHN45"/>
      <c r="GHO45"/>
      <c r="GHP45"/>
      <c r="GHQ45"/>
      <c r="GHR45"/>
      <c r="GHS45"/>
      <c r="GHT45"/>
      <c r="GHU45"/>
      <c r="GHV45"/>
      <c r="GHW45"/>
      <c r="GHX45"/>
      <c r="GHY45"/>
      <c r="GHZ45"/>
      <c r="GIA45"/>
      <c r="GIB45"/>
      <c r="GIC45"/>
      <c r="GID45"/>
      <c r="GIE45"/>
      <c r="GIF45"/>
      <c r="GIG45"/>
      <c r="GIH45"/>
      <c r="GII45"/>
      <c r="GIJ45"/>
      <c r="GIK45"/>
      <c r="GIL45"/>
      <c r="GIM45"/>
      <c r="GIN45"/>
      <c r="GIO45"/>
      <c r="GIP45"/>
      <c r="GIQ45"/>
      <c r="GIR45"/>
      <c r="GIS45"/>
      <c r="GIT45"/>
      <c r="GIU45"/>
      <c r="GIV45"/>
      <c r="GIW45"/>
      <c r="GIX45"/>
      <c r="GIY45"/>
      <c r="GIZ45"/>
      <c r="GJA45"/>
      <c r="GJB45"/>
      <c r="GJC45"/>
      <c r="GJD45"/>
      <c r="GJE45"/>
      <c r="GJF45"/>
      <c r="GJG45"/>
      <c r="GJH45"/>
      <c r="GJI45"/>
      <c r="GJJ45"/>
      <c r="GJK45"/>
      <c r="GJL45"/>
      <c r="GJM45"/>
      <c r="GJN45"/>
      <c r="GJO45"/>
      <c r="GJP45"/>
      <c r="GJQ45"/>
      <c r="GJR45"/>
      <c r="GJS45"/>
      <c r="GJT45"/>
      <c r="GJU45"/>
      <c r="GJV45"/>
      <c r="GJW45"/>
      <c r="GJX45"/>
      <c r="GJY45"/>
      <c r="GJZ45"/>
      <c r="GKA45"/>
      <c r="GKB45"/>
      <c r="GKC45"/>
      <c r="GKD45"/>
      <c r="GKE45"/>
      <c r="GKF45"/>
      <c r="GKG45"/>
      <c r="GKH45"/>
      <c r="GKI45"/>
      <c r="GKJ45"/>
      <c r="GKK45"/>
      <c r="GKL45"/>
      <c r="GKM45"/>
      <c r="GKN45"/>
      <c r="GKO45"/>
      <c r="GKP45"/>
      <c r="GKQ45"/>
      <c r="GKR45"/>
      <c r="GKS45"/>
      <c r="GKT45"/>
      <c r="GKU45"/>
      <c r="GKV45"/>
      <c r="GKW45"/>
      <c r="GKX45"/>
      <c r="GKY45"/>
      <c r="GKZ45"/>
      <c r="GLA45"/>
      <c r="GLB45"/>
      <c r="GLC45"/>
      <c r="GLD45"/>
      <c r="GLE45"/>
      <c r="GLF45"/>
      <c r="GLG45"/>
      <c r="GLH45"/>
      <c r="GLI45"/>
      <c r="GLJ45"/>
      <c r="GLK45"/>
      <c r="GLL45"/>
      <c r="GLM45"/>
      <c r="GLN45"/>
      <c r="GLO45"/>
      <c r="GLP45"/>
      <c r="GLQ45"/>
      <c r="GLR45"/>
      <c r="GLS45"/>
      <c r="GLT45"/>
      <c r="GLU45"/>
      <c r="GLV45"/>
      <c r="GLW45"/>
      <c r="GLX45"/>
      <c r="GLY45"/>
      <c r="GLZ45"/>
      <c r="GMA45"/>
      <c r="GMB45"/>
      <c r="GMC45"/>
      <c r="GMD45"/>
      <c r="GME45"/>
      <c r="GMF45"/>
      <c r="GMG45"/>
      <c r="GMH45"/>
      <c r="GMI45"/>
      <c r="GMJ45"/>
      <c r="GMK45"/>
      <c r="GML45"/>
      <c r="GMM45"/>
      <c r="GMN45"/>
      <c r="GMO45"/>
      <c r="GMP45"/>
      <c r="GMQ45"/>
      <c r="GMR45"/>
      <c r="GMS45"/>
      <c r="GMT45"/>
      <c r="GMU45"/>
      <c r="GMV45"/>
      <c r="GMW45"/>
      <c r="GMX45"/>
      <c r="GMY45"/>
      <c r="GMZ45"/>
      <c r="GNA45"/>
      <c r="GNB45"/>
      <c r="GNC45"/>
      <c r="GND45"/>
      <c r="GNE45"/>
      <c r="GNF45"/>
      <c r="GNG45"/>
      <c r="GNH45"/>
      <c r="GNI45"/>
      <c r="GNJ45"/>
      <c r="GNK45"/>
      <c r="GNL45"/>
      <c r="GNM45"/>
      <c r="GNN45"/>
      <c r="GNO45"/>
      <c r="GNP45"/>
      <c r="GNQ45"/>
      <c r="GNR45"/>
      <c r="GNS45"/>
      <c r="GNT45"/>
      <c r="GNU45"/>
      <c r="GNV45"/>
      <c r="GNW45"/>
      <c r="GNX45"/>
      <c r="GNY45"/>
      <c r="GNZ45"/>
      <c r="GOA45"/>
      <c r="GOB45"/>
      <c r="GOC45"/>
      <c r="GOD45"/>
      <c r="GOE45"/>
      <c r="GOF45"/>
      <c r="GOG45"/>
      <c r="GOH45"/>
      <c r="GOI45"/>
      <c r="GOJ45"/>
      <c r="GOK45"/>
      <c r="GOL45"/>
      <c r="GOM45"/>
      <c r="GON45"/>
      <c r="GOO45"/>
      <c r="GOP45"/>
      <c r="GOQ45"/>
      <c r="GOR45"/>
      <c r="GOS45"/>
      <c r="GOT45"/>
      <c r="GOU45"/>
      <c r="GOV45"/>
      <c r="GOW45"/>
      <c r="GOX45"/>
      <c r="GOY45"/>
      <c r="GOZ45"/>
      <c r="GPA45"/>
      <c r="GPB45"/>
      <c r="GPC45"/>
      <c r="GPD45"/>
      <c r="GPE45"/>
      <c r="GPF45"/>
      <c r="GPG45"/>
      <c r="GPH45"/>
      <c r="GPI45"/>
      <c r="GPJ45"/>
      <c r="GPK45"/>
      <c r="GPL45"/>
      <c r="GPM45"/>
      <c r="GPN45"/>
      <c r="GPO45"/>
      <c r="GPP45"/>
      <c r="GPQ45"/>
      <c r="GPR45"/>
      <c r="GPS45"/>
      <c r="GPT45"/>
      <c r="GPU45"/>
      <c r="GPV45"/>
      <c r="GPW45"/>
      <c r="GPX45"/>
      <c r="GPY45"/>
      <c r="GPZ45"/>
      <c r="GQA45"/>
      <c r="GQB45"/>
      <c r="GQC45"/>
      <c r="GQD45"/>
      <c r="GQE45"/>
      <c r="GQF45"/>
      <c r="GQG45"/>
      <c r="GQH45"/>
      <c r="GQI45"/>
      <c r="GQJ45"/>
      <c r="GQK45"/>
      <c r="GQL45"/>
      <c r="GQM45"/>
      <c r="GQN45"/>
      <c r="GQO45"/>
      <c r="GQP45"/>
      <c r="GQQ45"/>
      <c r="GQR45"/>
      <c r="GQS45"/>
      <c r="GQT45"/>
      <c r="GQU45"/>
      <c r="GQV45"/>
      <c r="GQW45"/>
      <c r="GQX45"/>
      <c r="GQY45"/>
      <c r="GQZ45"/>
      <c r="GRA45"/>
      <c r="GRB45"/>
      <c r="GRC45"/>
      <c r="GRD45"/>
      <c r="GRE45"/>
      <c r="GRF45"/>
      <c r="GRG45"/>
      <c r="GRH45"/>
      <c r="GRI45"/>
      <c r="GRJ45"/>
      <c r="GRK45"/>
      <c r="GRL45"/>
      <c r="GRM45"/>
      <c r="GRN45"/>
      <c r="GRO45"/>
      <c r="GRP45"/>
      <c r="GRQ45"/>
      <c r="GRR45"/>
      <c r="GRS45"/>
      <c r="GRT45"/>
      <c r="GRU45"/>
      <c r="GRV45"/>
      <c r="GRW45"/>
      <c r="GRX45"/>
      <c r="GRY45"/>
      <c r="GRZ45"/>
      <c r="GSA45"/>
      <c r="GSB45"/>
      <c r="GSC45"/>
      <c r="GSD45"/>
      <c r="GSE45"/>
      <c r="GSF45"/>
      <c r="GSG45"/>
      <c r="GSH45"/>
      <c r="GSI45"/>
      <c r="GSJ45"/>
      <c r="GSK45"/>
      <c r="GSL45"/>
      <c r="GSM45"/>
      <c r="GSN45"/>
      <c r="GSO45"/>
      <c r="GSP45"/>
      <c r="GSQ45"/>
      <c r="GSR45"/>
      <c r="GSS45"/>
      <c r="GST45"/>
      <c r="GSU45"/>
      <c r="GSV45"/>
      <c r="GSW45"/>
      <c r="GSX45"/>
      <c r="GSY45"/>
      <c r="GSZ45"/>
      <c r="GTA45"/>
      <c r="GTB45"/>
      <c r="GTC45"/>
      <c r="GTD45"/>
      <c r="GTE45"/>
      <c r="GTF45"/>
      <c r="GTG45"/>
      <c r="GTH45"/>
      <c r="GTI45"/>
      <c r="GTJ45"/>
      <c r="GTK45"/>
      <c r="GTL45"/>
      <c r="GTM45"/>
      <c r="GTN45"/>
      <c r="GTO45"/>
      <c r="GTP45"/>
      <c r="GTQ45"/>
      <c r="GTR45"/>
      <c r="GTS45"/>
      <c r="GTT45"/>
      <c r="GTU45"/>
      <c r="GTV45"/>
      <c r="GTW45"/>
      <c r="GTX45"/>
      <c r="GTY45"/>
      <c r="GTZ45"/>
      <c r="GUA45"/>
      <c r="GUB45"/>
      <c r="GUC45"/>
      <c r="GUD45"/>
      <c r="GUE45"/>
      <c r="GUF45"/>
      <c r="GUG45"/>
      <c r="GUH45"/>
      <c r="GUI45"/>
      <c r="GUJ45"/>
      <c r="GUK45"/>
      <c r="GUL45"/>
      <c r="GUM45"/>
      <c r="GUN45"/>
      <c r="GUO45"/>
      <c r="GUP45"/>
      <c r="GUQ45"/>
      <c r="GUR45"/>
      <c r="GUS45"/>
      <c r="GUT45"/>
      <c r="GUU45"/>
      <c r="GUV45"/>
      <c r="GUW45"/>
      <c r="GUX45"/>
      <c r="GUY45"/>
      <c r="GUZ45"/>
      <c r="GVA45"/>
      <c r="GVB45"/>
      <c r="GVC45"/>
      <c r="GVD45"/>
      <c r="GVE45"/>
      <c r="GVF45"/>
      <c r="GVG45"/>
      <c r="GVH45"/>
      <c r="GVI45"/>
      <c r="GVJ45"/>
      <c r="GVK45"/>
      <c r="GVL45"/>
      <c r="GVM45"/>
      <c r="GVN45"/>
      <c r="GVO45"/>
      <c r="GVP45"/>
      <c r="GVQ45"/>
      <c r="GVR45"/>
      <c r="GVS45"/>
      <c r="GVT45"/>
      <c r="GVU45"/>
      <c r="GVV45"/>
      <c r="GVW45"/>
      <c r="GVX45"/>
      <c r="GVY45"/>
      <c r="GVZ45"/>
      <c r="GWA45"/>
      <c r="GWB45"/>
      <c r="GWC45"/>
      <c r="GWD45"/>
      <c r="GWE45"/>
      <c r="GWF45"/>
      <c r="GWG45"/>
      <c r="GWH45"/>
      <c r="GWI45"/>
      <c r="GWJ45"/>
      <c r="GWK45"/>
      <c r="GWL45"/>
      <c r="GWM45"/>
      <c r="GWN45"/>
      <c r="GWO45"/>
      <c r="GWP45"/>
      <c r="GWQ45"/>
      <c r="GWR45"/>
      <c r="GWS45"/>
      <c r="GWT45"/>
      <c r="GWU45"/>
      <c r="GWV45"/>
      <c r="GWW45"/>
      <c r="GWX45"/>
      <c r="GWY45"/>
      <c r="GWZ45"/>
      <c r="GXA45"/>
      <c r="GXB45"/>
      <c r="GXC45"/>
      <c r="GXD45"/>
      <c r="GXE45"/>
      <c r="GXF45"/>
      <c r="GXG45"/>
      <c r="GXH45"/>
      <c r="GXI45"/>
      <c r="GXJ45"/>
      <c r="GXK45"/>
      <c r="GXL45"/>
      <c r="GXM45"/>
      <c r="GXN45"/>
      <c r="GXO45"/>
      <c r="GXP45"/>
      <c r="GXQ45"/>
      <c r="GXR45"/>
      <c r="GXS45"/>
      <c r="GXT45"/>
      <c r="GXU45"/>
      <c r="GXV45"/>
      <c r="GXW45"/>
      <c r="GXX45"/>
      <c r="GXY45"/>
      <c r="GXZ45"/>
      <c r="GYA45"/>
      <c r="GYB45"/>
      <c r="GYC45"/>
      <c r="GYD45"/>
      <c r="GYE45"/>
      <c r="GYF45"/>
      <c r="GYG45"/>
      <c r="GYH45"/>
      <c r="GYI45"/>
      <c r="GYJ45"/>
      <c r="GYK45"/>
      <c r="GYL45"/>
      <c r="GYM45"/>
      <c r="GYN45"/>
      <c r="GYO45"/>
      <c r="GYP45"/>
      <c r="GYQ45"/>
      <c r="GYR45"/>
      <c r="GYS45"/>
      <c r="GYT45"/>
      <c r="GYU45"/>
      <c r="GYV45"/>
      <c r="GYW45"/>
      <c r="GYX45"/>
      <c r="GYY45"/>
      <c r="GYZ45"/>
      <c r="GZA45"/>
      <c r="GZB45"/>
      <c r="GZC45"/>
      <c r="GZD45"/>
      <c r="GZE45"/>
      <c r="GZF45"/>
      <c r="GZG45"/>
      <c r="GZH45"/>
      <c r="GZI45"/>
      <c r="GZJ45"/>
      <c r="GZK45"/>
      <c r="GZL45"/>
      <c r="GZM45"/>
      <c r="GZN45"/>
      <c r="GZO45"/>
      <c r="GZP45"/>
      <c r="GZQ45"/>
      <c r="GZR45"/>
      <c r="GZS45"/>
      <c r="GZT45"/>
      <c r="GZU45"/>
      <c r="GZV45"/>
      <c r="GZW45"/>
      <c r="GZX45"/>
      <c r="GZY45"/>
      <c r="GZZ45"/>
      <c r="HAA45"/>
      <c r="HAB45"/>
      <c r="HAC45"/>
      <c r="HAD45"/>
      <c r="HAE45"/>
      <c r="HAF45"/>
      <c r="HAG45"/>
      <c r="HAH45"/>
      <c r="HAI45"/>
      <c r="HAJ45"/>
      <c r="HAK45"/>
      <c r="HAL45"/>
      <c r="HAM45"/>
      <c r="HAN45"/>
      <c r="HAO45"/>
      <c r="HAP45"/>
      <c r="HAQ45"/>
      <c r="HAR45"/>
      <c r="HAS45"/>
      <c r="HAT45"/>
      <c r="HAU45"/>
      <c r="HAV45"/>
      <c r="HAW45"/>
      <c r="HAX45"/>
      <c r="HAY45"/>
      <c r="HAZ45"/>
      <c r="HBA45"/>
      <c r="HBB45"/>
      <c r="HBC45"/>
      <c r="HBD45"/>
      <c r="HBE45"/>
      <c r="HBF45"/>
      <c r="HBG45"/>
      <c r="HBH45"/>
      <c r="HBI45"/>
      <c r="HBJ45"/>
      <c r="HBK45"/>
      <c r="HBL45"/>
      <c r="HBM45"/>
      <c r="HBN45"/>
      <c r="HBO45"/>
      <c r="HBP45"/>
      <c r="HBQ45"/>
      <c r="HBR45"/>
      <c r="HBS45"/>
      <c r="HBT45"/>
      <c r="HBU45"/>
      <c r="HBV45"/>
      <c r="HBW45"/>
      <c r="HBX45"/>
      <c r="HBY45"/>
      <c r="HBZ45"/>
      <c r="HCA45"/>
      <c r="HCB45"/>
      <c r="HCC45"/>
      <c r="HCD45"/>
      <c r="HCE45"/>
      <c r="HCF45"/>
      <c r="HCG45"/>
      <c r="HCH45"/>
      <c r="HCI45"/>
      <c r="HCJ45"/>
      <c r="HCK45"/>
      <c r="HCL45"/>
      <c r="HCM45"/>
      <c r="HCN45"/>
      <c r="HCO45"/>
      <c r="HCP45"/>
      <c r="HCQ45"/>
      <c r="HCR45"/>
      <c r="HCS45"/>
      <c r="HCT45"/>
      <c r="HCU45"/>
      <c r="HCV45"/>
      <c r="HCW45"/>
      <c r="HCX45"/>
      <c r="HCY45"/>
      <c r="HCZ45"/>
      <c r="HDA45"/>
      <c r="HDB45"/>
      <c r="HDC45"/>
      <c r="HDD45"/>
      <c r="HDE45"/>
      <c r="HDF45"/>
      <c r="HDG45"/>
      <c r="HDH45"/>
      <c r="HDI45"/>
      <c r="HDJ45"/>
      <c r="HDK45"/>
      <c r="HDL45"/>
      <c r="HDM45"/>
      <c r="HDN45"/>
      <c r="HDO45"/>
      <c r="HDP45"/>
      <c r="HDQ45"/>
      <c r="HDR45"/>
      <c r="HDS45"/>
      <c r="HDT45"/>
      <c r="HDU45"/>
      <c r="HDV45"/>
      <c r="HDW45"/>
      <c r="HDX45"/>
      <c r="HDY45"/>
      <c r="HDZ45"/>
      <c r="HEA45"/>
      <c r="HEB45"/>
      <c r="HEC45"/>
      <c r="HED45"/>
      <c r="HEE45"/>
      <c r="HEF45"/>
      <c r="HEG45"/>
      <c r="HEH45"/>
      <c r="HEI45"/>
      <c r="HEJ45"/>
      <c r="HEK45"/>
      <c r="HEL45"/>
      <c r="HEM45"/>
      <c r="HEN45"/>
      <c r="HEO45"/>
      <c r="HEP45"/>
      <c r="HEQ45"/>
      <c r="HER45"/>
      <c r="HES45"/>
      <c r="HET45"/>
      <c r="HEU45"/>
      <c r="HEV45"/>
      <c r="HEW45"/>
      <c r="HEX45"/>
      <c r="HEY45"/>
      <c r="HEZ45"/>
      <c r="HFA45"/>
      <c r="HFB45"/>
      <c r="HFC45"/>
      <c r="HFD45"/>
      <c r="HFE45"/>
      <c r="HFF45"/>
      <c r="HFG45"/>
      <c r="HFH45"/>
      <c r="HFI45"/>
      <c r="HFJ45"/>
      <c r="HFK45"/>
      <c r="HFL45"/>
      <c r="HFM45"/>
      <c r="HFN45"/>
      <c r="HFO45"/>
      <c r="HFP45"/>
      <c r="HFQ45"/>
      <c r="HFR45"/>
      <c r="HFS45"/>
      <c r="HFT45"/>
      <c r="HFU45"/>
      <c r="HFV45"/>
      <c r="HFW45"/>
      <c r="HFX45"/>
      <c r="HFY45"/>
      <c r="HFZ45"/>
      <c r="HGA45"/>
      <c r="HGB45"/>
      <c r="HGC45"/>
      <c r="HGD45"/>
      <c r="HGE45"/>
      <c r="HGF45"/>
      <c r="HGG45"/>
      <c r="HGH45"/>
      <c r="HGI45"/>
      <c r="HGJ45"/>
      <c r="HGK45"/>
      <c r="HGL45"/>
      <c r="HGM45"/>
      <c r="HGN45"/>
      <c r="HGO45"/>
      <c r="HGP45"/>
      <c r="HGQ45"/>
      <c r="HGR45"/>
      <c r="HGS45"/>
      <c r="HGT45"/>
      <c r="HGU45"/>
      <c r="HGV45"/>
      <c r="HGW45"/>
      <c r="HGX45"/>
      <c r="HGY45"/>
      <c r="HGZ45"/>
      <c r="HHA45"/>
      <c r="HHB45"/>
      <c r="HHC45"/>
      <c r="HHD45"/>
      <c r="HHE45"/>
      <c r="HHF45"/>
      <c r="HHG45"/>
      <c r="HHH45"/>
      <c r="HHI45"/>
      <c r="HHJ45"/>
      <c r="HHK45"/>
      <c r="HHL45"/>
      <c r="HHM45"/>
      <c r="HHN45"/>
      <c r="HHO45"/>
      <c r="HHP45"/>
      <c r="HHQ45"/>
      <c r="HHR45"/>
      <c r="HHS45"/>
      <c r="HHT45"/>
      <c r="HHU45"/>
      <c r="HHV45"/>
      <c r="HHW45"/>
      <c r="HHX45"/>
      <c r="HHY45"/>
      <c r="HHZ45"/>
      <c r="HIA45"/>
      <c r="HIB45"/>
      <c r="HIC45"/>
      <c r="HID45"/>
      <c r="HIE45"/>
      <c r="HIF45"/>
      <c r="HIG45"/>
      <c r="HIH45"/>
      <c r="HII45"/>
      <c r="HIJ45"/>
      <c r="HIK45"/>
      <c r="HIL45"/>
      <c r="HIM45"/>
      <c r="HIN45"/>
      <c r="HIO45"/>
      <c r="HIP45"/>
      <c r="HIQ45"/>
      <c r="HIR45"/>
      <c r="HIS45"/>
      <c r="HIT45"/>
      <c r="HIU45"/>
      <c r="HIV45"/>
      <c r="HIW45"/>
      <c r="HIX45"/>
      <c r="HIY45"/>
      <c r="HIZ45"/>
      <c r="HJA45"/>
      <c r="HJB45"/>
      <c r="HJC45"/>
      <c r="HJD45"/>
      <c r="HJE45"/>
      <c r="HJF45"/>
      <c r="HJG45"/>
      <c r="HJH45"/>
      <c r="HJI45"/>
      <c r="HJJ45"/>
      <c r="HJK45"/>
      <c r="HJL45"/>
      <c r="HJM45"/>
      <c r="HJN45"/>
      <c r="HJO45"/>
      <c r="HJP45"/>
      <c r="HJQ45"/>
      <c r="HJR45"/>
      <c r="HJS45"/>
      <c r="HJT45"/>
      <c r="HJU45"/>
      <c r="HJV45"/>
      <c r="HJW45"/>
      <c r="HJX45"/>
      <c r="HJY45"/>
      <c r="HJZ45"/>
      <c r="HKA45"/>
      <c r="HKB45"/>
      <c r="HKC45"/>
      <c r="HKD45"/>
      <c r="HKE45"/>
      <c r="HKF45"/>
      <c r="HKG45"/>
      <c r="HKH45"/>
      <c r="HKI45"/>
      <c r="HKJ45"/>
      <c r="HKK45"/>
      <c r="HKL45"/>
      <c r="HKM45"/>
      <c r="HKN45"/>
      <c r="HKO45"/>
      <c r="HKP45"/>
      <c r="HKQ45"/>
      <c r="HKR45"/>
      <c r="HKS45"/>
      <c r="HKT45"/>
      <c r="HKU45"/>
      <c r="HKV45"/>
      <c r="HKW45"/>
      <c r="HKX45"/>
      <c r="HKY45"/>
      <c r="HKZ45"/>
      <c r="HLA45"/>
      <c r="HLB45"/>
      <c r="HLC45"/>
      <c r="HLD45"/>
      <c r="HLE45"/>
      <c r="HLF45"/>
      <c r="HLG45"/>
      <c r="HLH45"/>
      <c r="HLI45"/>
      <c r="HLJ45"/>
      <c r="HLK45"/>
      <c r="HLL45"/>
      <c r="HLM45"/>
      <c r="HLN45"/>
      <c r="HLO45"/>
      <c r="HLP45"/>
      <c r="HLQ45"/>
      <c r="HLR45"/>
      <c r="HLS45"/>
      <c r="HLT45"/>
      <c r="HLU45"/>
      <c r="HLV45"/>
      <c r="HLW45"/>
      <c r="HLX45"/>
      <c r="HLY45"/>
      <c r="HLZ45"/>
      <c r="HMA45"/>
      <c r="HMB45"/>
      <c r="HMC45"/>
      <c r="HMD45"/>
      <c r="HME45"/>
      <c r="HMF45"/>
      <c r="HMG45"/>
      <c r="HMH45"/>
      <c r="HMI45"/>
      <c r="HMJ45"/>
      <c r="HMK45"/>
      <c r="HML45"/>
      <c r="HMM45"/>
      <c r="HMN45"/>
      <c r="HMO45"/>
      <c r="HMP45"/>
      <c r="HMQ45"/>
      <c r="HMR45"/>
      <c r="HMS45"/>
      <c r="HMT45"/>
      <c r="HMU45"/>
      <c r="HMV45"/>
      <c r="HMW45"/>
      <c r="HMX45"/>
      <c r="HMY45"/>
      <c r="HMZ45"/>
      <c r="HNA45"/>
      <c r="HNB45"/>
      <c r="HNC45"/>
      <c r="HND45"/>
      <c r="HNE45"/>
      <c r="HNF45"/>
      <c r="HNG45"/>
      <c r="HNH45"/>
      <c r="HNI45"/>
      <c r="HNJ45"/>
      <c r="HNK45"/>
      <c r="HNL45"/>
      <c r="HNM45"/>
      <c r="HNN45"/>
      <c r="HNO45"/>
      <c r="HNP45"/>
      <c r="HNQ45"/>
      <c r="HNR45"/>
      <c r="HNS45"/>
      <c r="HNT45"/>
      <c r="HNU45"/>
      <c r="HNV45"/>
      <c r="HNW45"/>
      <c r="HNX45"/>
      <c r="HNY45"/>
      <c r="HNZ45"/>
      <c r="HOA45"/>
      <c r="HOB45"/>
      <c r="HOC45"/>
      <c r="HOD45"/>
      <c r="HOE45"/>
      <c r="HOF45"/>
      <c r="HOG45"/>
      <c r="HOH45"/>
      <c r="HOI45"/>
      <c r="HOJ45"/>
      <c r="HOK45"/>
      <c r="HOL45"/>
      <c r="HOM45"/>
      <c r="HON45"/>
      <c r="HOO45"/>
      <c r="HOP45"/>
      <c r="HOQ45"/>
      <c r="HOR45"/>
      <c r="HOS45"/>
      <c r="HOT45"/>
      <c r="HOU45"/>
      <c r="HOV45"/>
      <c r="HOW45"/>
      <c r="HOX45"/>
      <c r="HOY45"/>
      <c r="HOZ45"/>
      <c r="HPA45"/>
      <c r="HPB45"/>
      <c r="HPC45"/>
      <c r="HPD45"/>
      <c r="HPE45"/>
      <c r="HPF45"/>
      <c r="HPG45"/>
      <c r="HPH45"/>
      <c r="HPI45"/>
      <c r="HPJ45"/>
      <c r="HPK45"/>
      <c r="HPL45"/>
      <c r="HPM45"/>
      <c r="HPN45"/>
      <c r="HPO45"/>
      <c r="HPP45"/>
      <c r="HPQ45"/>
      <c r="HPR45"/>
      <c r="HPS45"/>
      <c r="HPT45"/>
      <c r="HPU45"/>
      <c r="HPV45"/>
      <c r="HPW45"/>
      <c r="HPX45"/>
      <c r="HPY45"/>
      <c r="HPZ45"/>
      <c r="HQA45"/>
      <c r="HQB45"/>
      <c r="HQC45"/>
      <c r="HQD45"/>
      <c r="HQE45"/>
      <c r="HQF45"/>
      <c r="HQG45"/>
      <c r="HQH45"/>
      <c r="HQI45"/>
      <c r="HQJ45"/>
      <c r="HQK45"/>
      <c r="HQL45"/>
      <c r="HQM45"/>
      <c r="HQN45"/>
      <c r="HQO45"/>
      <c r="HQP45"/>
      <c r="HQQ45"/>
      <c r="HQR45"/>
      <c r="HQS45"/>
      <c r="HQT45"/>
      <c r="HQU45"/>
      <c r="HQV45"/>
      <c r="HQW45"/>
      <c r="HQX45"/>
      <c r="HQY45"/>
      <c r="HQZ45"/>
      <c r="HRA45"/>
      <c r="HRB45"/>
      <c r="HRC45"/>
      <c r="HRD45"/>
      <c r="HRE45"/>
      <c r="HRF45"/>
      <c r="HRG45"/>
      <c r="HRH45"/>
      <c r="HRI45"/>
      <c r="HRJ45"/>
      <c r="HRK45"/>
      <c r="HRL45"/>
      <c r="HRM45"/>
      <c r="HRN45"/>
      <c r="HRO45"/>
      <c r="HRP45"/>
      <c r="HRQ45"/>
      <c r="HRR45"/>
      <c r="HRS45"/>
      <c r="HRT45"/>
      <c r="HRU45"/>
      <c r="HRV45"/>
      <c r="HRW45"/>
      <c r="HRX45"/>
      <c r="HRY45"/>
      <c r="HRZ45"/>
      <c r="HSA45"/>
      <c r="HSB45"/>
      <c r="HSC45"/>
      <c r="HSD45"/>
      <c r="HSE45"/>
      <c r="HSF45"/>
      <c r="HSG45"/>
      <c r="HSH45"/>
      <c r="HSI45"/>
      <c r="HSJ45"/>
      <c r="HSK45"/>
      <c r="HSL45"/>
      <c r="HSM45"/>
      <c r="HSN45"/>
      <c r="HSO45"/>
      <c r="HSP45"/>
      <c r="HSQ45"/>
      <c r="HSR45"/>
      <c r="HSS45"/>
      <c r="HST45"/>
      <c r="HSU45"/>
      <c r="HSV45"/>
      <c r="HSW45"/>
      <c r="HSX45"/>
      <c r="HSY45"/>
      <c r="HSZ45"/>
      <c r="HTA45"/>
      <c r="HTB45"/>
      <c r="HTC45"/>
      <c r="HTD45"/>
      <c r="HTE45"/>
      <c r="HTF45"/>
      <c r="HTG45"/>
      <c r="HTH45"/>
      <c r="HTI45"/>
      <c r="HTJ45"/>
      <c r="HTK45"/>
      <c r="HTL45"/>
      <c r="HTM45"/>
      <c r="HTN45"/>
      <c r="HTO45"/>
      <c r="HTP45"/>
      <c r="HTQ45"/>
      <c r="HTR45"/>
      <c r="HTS45"/>
      <c r="HTT45"/>
      <c r="HTU45"/>
      <c r="HTV45"/>
      <c r="HTW45"/>
      <c r="HTX45"/>
      <c r="HTY45"/>
      <c r="HTZ45"/>
      <c r="HUA45"/>
      <c r="HUB45"/>
      <c r="HUC45"/>
      <c r="HUD45"/>
      <c r="HUE45"/>
      <c r="HUF45"/>
      <c r="HUG45"/>
      <c r="HUH45"/>
      <c r="HUI45"/>
      <c r="HUJ45"/>
      <c r="HUK45"/>
      <c r="HUL45"/>
      <c r="HUM45"/>
      <c r="HUN45"/>
      <c r="HUO45"/>
      <c r="HUP45"/>
      <c r="HUQ45"/>
      <c r="HUR45"/>
      <c r="HUS45"/>
      <c r="HUT45"/>
      <c r="HUU45"/>
      <c r="HUV45"/>
      <c r="HUW45"/>
      <c r="HUX45"/>
      <c r="HUY45"/>
      <c r="HUZ45"/>
      <c r="HVA45"/>
      <c r="HVB45"/>
      <c r="HVC45"/>
      <c r="HVD45"/>
      <c r="HVE45"/>
      <c r="HVF45"/>
      <c r="HVG45"/>
      <c r="HVH45"/>
      <c r="HVI45"/>
      <c r="HVJ45"/>
      <c r="HVK45"/>
      <c r="HVL45"/>
      <c r="HVM45"/>
      <c r="HVN45"/>
      <c r="HVO45"/>
      <c r="HVP45"/>
      <c r="HVQ45"/>
      <c r="HVR45"/>
      <c r="HVS45"/>
      <c r="HVT45"/>
      <c r="HVU45"/>
      <c r="HVV45"/>
      <c r="HVW45"/>
      <c r="HVX45"/>
      <c r="HVY45"/>
      <c r="HVZ45"/>
      <c r="HWA45"/>
      <c r="HWB45"/>
      <c r="HWC45"/>
      <c r="HWD45"/>
      <c r="HWE45"/>
      <c r="HWF45"/>
      <c r="HWG45"/>
      <c r="HWH45"/>
      <c r="HWI45"/>
      <c r="HWJ45"/>
      <c r="HWK45"/>
      <c r="HWL45"/>
      <c r="HWM45"/>
      <c r="HWN45"/>
      <c r="HWO45"/>
      <c r="HWP45"/>
      <c r="HWQ45"/>
      <c r="HWR45"/>
      <c r="HWS45"/>
      <c r="HWT45"/>
      <c r="HWU45"/>
      <c r="HWV45"/>
      <c r="HWW45"/>
      <c r="HWX45"/>
      <c r="HWY45"/>
      <c r="HWZ45"/>
      <c r="HXA45"/>
      <c r="HXB45"/>
      <c r="HXC45"/>
      <c r="HXD45"/>
      <c r="HXE45"/>
      <c r="HXF45"/>
      <c r="HXG45"/>
      <c r="HXH45"/>
      <c r="HXI45"/>
      <c r="HXJ45"/>
      <c r="HXK45"/>
      <c r="HXL45"/>
      <c r="HXM45"/>
      <c r="HXN45"/>
      <c r="HXO45"/>
      <c r="HXP45"/>
      <c r="HXQ45"/>
      <c r="HXR45"/>
      <c r="HXS45"/>
      <c r="HXT45"/>
      <c r="HXU45"/>
      <c r="HXV45"/>
      <c r="HXW45"/>
      <c r="HXX45"/>
      <c r="HXY45"/>
      <c r="HXZ45"/>
      <c r="HYA45"/>
      <c r="HYB45"/>
      <c r="HYC45"/>
      <c r="HYD45"/>
      <c r="HYE45"/>
      <c r="HYF45"/>
      <c r="HYG45"/>
      <c r="HYH45"/>
      <c r="HYI45"/>
      <c r="HYJ45"/>
      <c r="HYK45"/>
      <c r="HYL45"/>
      <c r="HYM45"/>
      <c r="HYN45"/>
      <c r="HYO45"/>
      <c r="HYP45"/>
      <c r="HYQ45"/>
      <c r="HYR45"/>
      <c r="HYS45"/>
      <c r="HYT45"/>
      <c r="HYU45"/>
      <c r="HYV45"/>
      <c r="HYW45"/>
      <c r="HYX45"/>
      <c r="HYY45"/>
      <c r="HYZ45"/>
      <c r="HZA45"/>
      <c r="HZB45"/>
      <c r="HZC45"/>
      <c r="HZD45"/>
      <c r="HZE45"/>
      <c r="HZF45"/>
      <c r="HZG45"/>
      <c r="HZH45"/>
      <c r="HZI45"/>
      <c r="HZJ45"/>
      <c r="HZK45"/>
      <c r="HZL45"/>
      <c r="HZM45"/>
      <c r="HZN45"/>
      <c r="HZO45"/>
      <c r="HZP45"/>
      <c r="HZQ45"/>
      <c r="HZR45"/>
      <c r="HZS45"/>
      <c r="HZT45"/>
      <c r="HZU45"/>
      <c r="HZV45"/>
      <c r="HZW45"/>
      <c r="HZX45"/>
      <c r="HZY45"/>
      <c r="HZZ45"/>
      <c r="IAA45"/>
      <c r="IAB45"/>
      <c r="IAC45"/>
      <c r="IAD45"/>
      <c r="IAE45"/>
      <c r="IAF45"/>
      <c r="IAG45"/>
      <c r="IAH45"/>
      <c r="IAI45"/>
      <c r="IAJ45"/>
      <c r="IAK45"/>
      <c r="IAL45"/>
      <c r="IAM45"/>
      <c r="IAN45"/>
      <c r="IAO45"/>
      <c r="IAP45"/>
      <c r="IAQ45"/>
      <c r="IAR45"/>
      <c r="IAS45"/>
      <c r="IAT45"/>
      <c r="IAU45"/>
      <c r="IAV45"/>
      <c r="IAW45"/>
      <c r="IAX45"/>
      <c r="IAY45"/>
      <c r="IAZ45"/>
      <c r="IBA45"/>
      <c r="IBB45"/>
      <c r="IBC45"/>
      <c r="IBD45"/>
      <c r="IBE45"/>
      <c r="IBF45"/>
      <c r="IBG45"/>
      <c r="IBH45"/>
      <c r="IBI45"/>
      <c r="IBJ45"/>
      <c r="IBK45"/>
      <c r="IBL45"/>
      <c r="IBM45"/>
      <c r="IBN45"/>
      <c r="IBO45"/>
      <c r="IBP45"/>
      <c r="IBQ45"/>
      <c r="IBR45"/>
      <c r="IBS45"/>
      <c r="IBT45"/>
      <c r="IBU45"/>
      <c r="IBV45"/>
      <c r="IBW45"/>
      <c r="IBX45"/>
      <c r="IBY45"/>
      <c r="IBZ45"/>
      <c r="ICA45"/>
      <c r="ICB45"/>
      <c r="ICC45"/>
      <c r="ICD45"/>
      <c r="ICE45"/>
      <c r="ICF45"/>
      <c r="ICG45"/>
      <c r="ICH45"/>
      <c r="ICI45"/>
      <c r="ICJ45"/>
      <c r="ICK45"/>
      <c r="ICL45"/>
      <c r="ICM45"/>
      <c r="ICN45"/>
      <c r="ICO45"/>
      <c r="ICP45"/>
      <c r="ICQ45"/>
      <c r="ICR45"/>
      <c r="ICS45"/>
      <c r="ICT45"/>
      <c r="ICU45"/>
      <c r="ICV45"/>
      <c r="ICW45"/>
      <c r="ICX45"/>
      <c r="ICY45"/>
      <c r="ICZ45"/>
      <c r="IDA45"/>
      <c r="IDB45"/>
      <c r="IDC45"/>
      <c r="IDD45"/>
      <c r="IDE45"/>
      <c r="IDF45"/>
      <c r="IDG45"/>
      <c r="IDH45"/>
      <c r="IDI45"/>
      <c r="IDJ45"/>
      <c r="IDK45"/>
      <c r="IDL45"/>
      <c r="IDM45"/>
      <c r="IDN45"/>
      <c r="IDO45"/>
      <c r="IDP45"/>
      <c r="IDQ45"/>
      <c r="IDR45"/>
      <c r="IDS45"/>
      <c r="IDT45"/>
      <c r="IDU45"/>
      <c r="IDV45"/>
      <c r="IDW45"/>
      <c r="IDX45"/>
      <c r="IDY45"/>
      <c r="IDZ45"/>
      <c r="IEA45"/>
      <c r="IEB45"/>
      <c r="IEC45"/>
      <c r="IED45"/>
      <c r="IEE45"/>
      <c r="IEF45"/>
      <c r="IEG45"/>
      <c r="IEH45"/>
      <c r="IEI45"/>
      <c r="IEJ45"/>
      <c r="IEK45"/>
      <c r="IEL45"/>
      <c r="IEM45"/>
      <c r="IEN45"/>
      <c r="IEO45"/>
      <c r="IEP45"/>
      <c r="IEQ45"/>
      <c r="IER45"/>
      <c r="IES45"/>
      <c r="IET45"/>
      <c r="IEU45"/>
      <c r="IEV45"/>
      <c r="IEW45"/>
      <c r="IEX45"/>
      <c r="IEY45"/>
      <c r="IEZ45"/>
      <c r="IFA45"/>
      <c r="IFB45"/>
      <c r="IFC45"/>
      <c r="IFD45"/>
      <c r="IFE45"/>
      <c r="IFF45"/>
      <c r="IFG45"/>
      <c r="IFH45"/>
      <c r="IFI45"/>
      <c r="IFJ45"/>
      <c r="IFK45"/>
      <c r="IFL45"/>
      <c r="IFM45"/>
      <c r="IFN45"/>
      <c r="IFO45"/>
      <c r="IFP45"/>
      <c r="IFQ45"/>
      <c r="IFR45"/>
      <c r="IFS45"/>
      <c r="IFT45"/>
      <c r="IFU45"/>
      <c r="IFV45"/>
      <c r="IFW45"/>
      <c r="IFX45"/>
      <c r="IFY45"/>
      <c r="IFZ45"/>
      <c r="IGA45"/>
      <c r="IGB45"/>
      <c r="IGC45"/>
      <c r="IGD45"/>
      <c r="IGE45"/>
      <c r="IGF45"/>
      <c r="IGG45"/>
      <c r="IGH45"/>
      <c r="IGI45"/>
      <c r="IGJ45"/>
      <c r="IGK45"/>
      <c r="IGL45"/>
      <c r="IGM45"/>
      <c r="IGN45"/>
      <c r="IGO45"/>
      <c r="IGP45"/>
      <c r="IGQ45"/>
      <c r="IGR45"/>
      <c r="IGS45"/>
      <c r="IGT45"/>
      <c r="IGU45"/>
      <c r="IGV45"/>
      <c r="IGW45"/>
      <c r="IGX45"/>
      <c r="IGY45"/>
      <c r="IGZ45"/>
      <c r="IHA45"/>
      <c r="IHB45"/>
      <c r="IHC45"/>
      <c r="IHD45"/>
      <c r="IHE45"/>
      <c r="IHF45"/>
      <c r="IHG45"/>
      <c r="IHH45"/>
      <c r="IHI45"/>
      <c r="IHJ45"/>
      <c r="IHK45"/>
      <c r="IHL45"/>
      <c r="IHM45"/>
      <c r="IHN45"/>
      <c r="IHO45"/>
      <c r="IHP45"/>
      <c r="IHQ45"/>
      <c r="IHR45"/>
      <c r="IHS45"/>
      <c r="IHT45"/>
      <c r="IHU45"/>
      <c r="IHV45"/>
      <c r="IHW45"/>
      <c r="IHX45"/>
      <c r="IHY45"/>
      <c r="IHZ45"/>
      <c r="IIA45"/>
      <c r="IIB45"/>
      <c r="IIC45"/>
      <c r="IID45"/>
      <c r="IIE45"/>
      <c r="IIF45"/>
      <c r="IIG45"/>
      <c r="IIH45"/>
      <c r="III45"/>
      <c r="IIJ45"/>
      <c r="IIK45"/>
      <c r="IIL45"/>
      <c r="IIM45"/>
      <c r="IIN45"/>
      <c r="IIO45"/>
      <c r="IIP45"/>
      <c r="IIQ45"/>
      <c r="IIR45"/>
      <c r="IIS45"/>
      <c r="IIT45"/>
      <c r="IIU45"/>
      <c r="IIV45"/>
      <c r="IIW45"/>
      <c r="IIX45"/>
      <c r="IIY45"/>
      <c r="IIZ45"/>
      <c r="IJA45"/>
      <c r="IJB45"/>
      <c r="IJC45"/>
      <c r="IJD45"/>
      <c r="IJE45"/>
      <c r="IJF45"/>
      <c r="IJG45"/>
      <c r="IJH45"/>
      <c r="IJI45"/>
      <c r="IJJ45"/>
      <c r="IJK45"/>
      <c r="IJL45"/>
      <c r="IJM45"/>
      <c r="IJN45"/>
      <c r="IJO45"/>
      <c r="IJP45"/>
      <c r="IJQ45"/>
      <c r="IJR45"/>
      <c r="IJS45"/>
      <c r="IJT45"/>
      <c r="IJU45"/>
      <c r="IJV45"/>
      <c r="IJW45"/>
      <c r="IJX45"/>
      <c r="IJY45"/>
      <c r="IJZ45"/>
      <c r="IKA45"/>
      <c r="IKB45"/>
      <c r="IKC45"/>
      <c r="IKD45"/>
      <c r="IKE45"/>
      <c r="IKF45"/>
      <c r="IKG45"/>
      <c r="IKH45"/>
      <c r="IKI45"/>
      <c r="IKJ45"/>
      <c r="IKK45"/>
      <c r="IKL45"/>
      <c r="IKM45"/>
      <c r="IKN45"/>
      <c r="IKO45"/>
      <c r="IKP45"/>
      <c r="IKQ45"/>
      <c r="IKR45"/>
      <c r="IKS45"/>
      <c r="IKT45"/>
      <c r="IKU45"/>
      <c r="IKV45"/>
      <c r="IKW45"/>
      <c r="IKX45"/>
      <c r="IKY45"/>
      <c r="IKZ45"/>
      <c r="ILA45"/>
      <c r="ILB45"/>
      <c r="ILC45"/>
      <c r="ILD45"/>
      <c r="ILE45"/>
      <c r="ILF45"/>
      <c r="ILG45"/>
      <c r="ILH45"/>
      <c r="ILI45"/>
      <c r="ILJ45"/>
      <c r="ILK45"/>
      <c r="ILL45"/>
      <c r="ILM45"/>
      <c r="ILN45"/>
      <c r="ILO45"/>
      <c r="ILP45"/>
      <c r="ILQ45"/>
      <c r="ILR45"/>
      <c r="ILS45"/>
      <c r="ILT45"/>
      <c r="ILU45"/>
      <c r="ILV45"/>
      <c r="ILW45"/>
      <c r="ILX45"/>
      <c r="ILY45"/>
      <c r="ILZ45"/>
      <c r="IMA45"/>
      <c r="IMB45"/>
      <c r="IMC45"/>
      <c r="IMD45"/>
      <c r="IME45"/>
      <c r="IMF45"/>
      <c r="IMG45"/>
      <c r="IMH45"/>
      <c r="IMI45"/>
      <c r="IMJ45"/>
      <c r="IMK45"/>
      <c r="IML45"/>
      <c r="IMM45"/>
      <c r="IMN45"/>
      <c r="IMO45"/>
      <c r="IMP45"/>
      <c r="IMQ45"/>
      <c r="IMR45"/>
      <c r="IMS45"/>
      <c r="IMT45"/>
      <c r="IMU45"/>
      <c r="IMV45"/>
      <c r="IMW45"/>
      <c r="IMX45"/>
      <c r="IMY45"/>
      <c r="IMZ45"/>
      <c r="INA45"/>
      <c r="INB45"/>
      <c r="INC45"/>
      <c r="IND45"/>
      <c r="INE45"/>
      <c r="INF45"/>
      <c r="ING45"/>
      <c r="INH45"/>
      <c r="INI45"/>
      <c r="INJ45"/>
      <c r="INK45"/>
      <c r="INL45"/>
      <c r="INM45"/>
      <c r="INN45"/>
      <c r="INO45"/>
      <c r="INP45"/>
      <c r="INQ45"/>
      <c r="INR45"/>
      <c r="INS45"/>
      <c r="INT45"/>
      <c r="INU45"/>
      <c r="INV45"/>
      <c r="INW45"/>
      <c r="INX45"/>
      <c r="INY45"/>
      <c r="INZ45"/>
      <c r="IOA45"/>
      <c r="IOB45"/>
      <c r="IOC45"/>
      <c r="IOD45"/>
      <c r="IOE45"/>
      <c r="IOF45"/>
      <c r="IOG45"/>
      <c r="IOH45"/>
      <c r="IOI45"/>
      <c r="IOJ45"/>
      <c r="IOK45"/>
      <c r="IOL45"/>
      <c r="IOM45"/>
      <c r="ION45"/>
      <c r="IOO45"/>
      <c r="IOP45"/>
      <c r="IOQ45"/>
      <c r="IOR45"/>
      <c r="IOS45"/>
      <c r="IOT45"/>
      <c r="IOU45"/>
      <c r="IOV45"/>
      <c r="IOW45"/>
      <c r="IOX45"/>
      <c r="IOY45"/>
      <c r="IOZ45"/>
      <c r="IPA45"/>
      <c r="IPB45"/>
      <c r="IPC45"/>
      <c r="IPD45"/>
      <c r="IPE45"/>
      <c r="IPF45"/>
      <c r="IPG45"/>
      <c r="IPH45"/>
      <c r="IPI45"/>
      <c r="IPJ45"/>
      <c r="IPK45"/>
      <c r="IPL45"/>
      <c r="IPM45"/>
      <c r="IPN45"/>
      <c r="IPO45"/>
      <c r="IPP45"/>
      <c r="IPQ45"/>
      <c r="IPR45"/>
      <c r="IPS45"/>
      <c r="IPT45"/>
      <c r="IPU45"/>
      <c r="IPV45"/>
      <c r="IPW45"/>
      <c r="IPX45"/>
      <c r="IPY45"/>
      <c r="IPZ45"/>
      <c r="IQA45"/>
      <c r="IQB45"/>
      <c r="IQC45"/>
      <c r="IQD45"/>
      <c r="IQE45"/>
      <c r="IQF45"/>
      <c r="IQG45"/>
      <c r="IQH45"/>
      <c r="IQI45"/>
      <c r="IQJ45"/>
      <c r="IQK45"/>
      <c r="IQL45"/>
      <c r="IQM45"/>
      <c r="IQN45"/>
      <c r="IQO45"/>
      <c r="IQP45"/>
      <c r="IQQ45"/>
      <c r="IQR45"/>
      <c r="IQS45"/>
      <c r="IQT45"/>
      <c r="IQU45"/>
      <c r="IQV45"/>
      <c r="IQW45"/>
      <c r="IQX45"/>
      <c r="IQY45"/>
      <c r="IQZ45"/>
      <c r="IRA45"/>
      <c r="IRB45"/>
      <c r="IRC45"/>
      <c r="IRD45"/>
      <c r="IRE45"/>
      <c r="IRF45"/>
      <c r="IRG45"/>
      <c r="IRH45"/>
      <c r="IRI45"/>
      <c r="IRJ45"/>
      <c r="IRK45"/>
      <c r="IRL45"/>
      <c r="IRM45"/>
      <c r="IRN45"/>
      <c r="IRO45"/>
      <c r="IRP45"/>
      <c r="IRQ45"/>
      <c r="IRR45"/>
      <c r="IRS45"/>
      <c r="IRT45"/>
      <c r="IRU45"/>
      <c r="IRV45"/>
      <c r="IRW45"/>
      <c r="IRX45"/>
      <c r="IRY45"/>
      <c r="IRZ45"/>
      <c r="ISA45"/>
      <c r="ISB45"/>
      <c r="ISC45"/>
      <c r="ISD45"/>
      <c r="ISE45"/>
      <c r="ISF45"/>
      <c r="ISG45"/>
      <c r="ISH45"/>
      <c r="ISI45"/>
      <c r="ISJ45"/>
      <c r="ISK45"/>
      <c r="ISL45"/>
      <c r="ISM45"/>
      <c r="ISN45"/>
      <c r="ISO45"/>
      <c r="ISP45"/>
      <c r="ISQ45"/>
      <c r="ISR45"/>
      <c r="ISS45"/>
      <c r="IST45"/>
      <c r="ISU45"/>
      <c r="ISV45"/>
      <c r="ISW45"/>
      <c r="ISX45"/>
      <c r="ISY45"/>
      <c r="ISZ45"/>
      <c r="ITA45"/>
      <c r="ITB45"/>
      <c r="ITC45"/>
      <c r="ITD45"/>
      <c r="ITE45"/>
      <c r="ITF45"/>
      <c r="ITG45"/>
      <c r="ITH45"/>
      <c r="ITI45"/>
      <c r="ITJ45"/>
      <c r="ITK45"/>
      <c r="ITL45"/>
      <c r="ITM45"/>
      <c r="ITN45"/>
      <c r="ITO45"/>
      <c r="ITP45"/>
      <c r="ITQ45"/>
      <c r="ITR45"/>
      <c r="ITS45"/>
      <c r="ITT45"/>
      <c r="ITU45"/>
      <c r="ITV45"/>
      <c r="ITW45"/>
      <c r="ITX45"/>
      <c r="ITY45"/>
      <c r="ITZ45"/>
      <c r="IUA45"/>
      <c r="IUB45"/>
      <c r="IUC45"/>
      <c r="IUD45"/>
      <c r="IUE45"/>
      <c r="IUF45"/>
      <c r="IUG45"/>
      <c r="IUH45"/>
      <c r="IUI45"/>
      <c r="IUJ45"/>
      <c r="IUK45"/>
      <c r="IUL45"/>
      <c r="IUM45"/>
      <c r="IUN45"/>
      <c r="IUO45"/>
      <c r="IUP45"/>
      <c r="IUQ45"/>
      <c r="IUR45"/>
      <c r="IUS45"/>
      <c r="IUT45"/>
      <c r="IUU45"/>
      <c r="IUV45"/>
      <c r="IUW45"/>
      <c r="IUX45"/>
      <c r="IUY45"/>
      <c r="IUZ45"/>
      <c r="IVA45"/>
      <c r="IVB45"/>
      <c r="IVC45"/>
      <c r="IVD45"/>
      <c r="IVE45"/>
      <c r="IVF45"/>
      <c r="IVG45"/>
      <c r="IVH45"/>
      <c r="IVI45"/>
      <c r="IVJ45"/>
      <c r="IVK45"/>
      <c r="IVL45"/>
      <c r="IVM45"/>
      <c r="IVN45"/>
      <c r="IVO45"/>
      <c r="IVP45"/>
      <c r="IVQ45"/>
      <c r="IVR45"/>
      <c r="IVS45"/>
      <c r="IVT45"/>
      <c r="IVU45"/>
      <c r="IVV45"/>
      <c r="IVW45"/>
      <c r="IVX45"/>
      <c r="IVY45"/>
      <c r="IVZ45"/>
      <c r="IWA45"/>
      <c r="IWB45"/>
      <c r="IWC45"/>
      <c r="IWD45"/>
      <c r="IWE45"/>
      <c r="IWF45"/>
      <c r="IWG45"/>
      <c r="IWH45"/>
      <c r="IWI45"/>
      <c r="IWJ45"/>
      <c r="IWK45"/>
      <c r="IWL45"/>
      <c r="IWM45"/>
      <c r="IWN45"/>
      <c r="IWO45"/>
      <c r="IWP45"/>
      <c r="IWQ45"/>
      <c r="IWR45"/>
      <c r="IWS45"/>
      <c r="IWT45"/>
      <c r="IWU45"/>
      <c r="IWV45"/>
      <c r="IWW45"/>
      <c r="IWX45"/>
      <c r="IWY45"/>
      <c r="IWZ45"/>
      <c r="IXA45"/>
      <c r="IXB45"/>
      <c r="IXC45"/>
      <c r="IXD45"/>
      <c r="IXE45"/>
      <c r="IXF45"/>
      <c r="IXG45"/>
      <c r="IXH45"/>
      <c r="IXI45"/>
      <c r="IXJ45"/>
      <c r="IXK45"/>
      <c r="IXL45"/>
      <c r="IXM45"/>
      <c r="IXN45"/>
      <c r="IXO45"/>
      <c r="IXP45"/>
      <c r="IXQ45"/>
      <c r="IXR45"/>
      <c r="IXS45"/>
      <c r="IXT45"/>
      <c r="IXU45"/>
      <c r="IXV45"/>
      <c r="IXW45"/>
      <c r="IXX45"/>
      <c r="IXY45"/>
      <c r="IXZ45"/>
      <c r="IYA45"/>
      <c r="IYB45"/>
      <c r="IYC45"/>
      <c r="IYD45"/>
      <c r="IYE45"/>
      <c r="IYF45"/>
      <c r="IYG45"/>
      <c r="IYH45"/>
      <c r="IYI45"/>
      <c r="IYJ45"/>
      <c r="IYK45"/>
      <c r="IYL45"/>
      <c r="IYM45"/>
      <c r="IYN45"/>
      <c r="IYO45"/>
      <c r="IYP45"/>
      <c r="IYQ45"/>
      <c r="IYR45"/>
      <c r="IYS45"/>
      <c r="IYT45"/>
      <c r="IYU45"/>
      <c r="IYV45"/>
      <c r="IYW45"/>
      <c r="IYX45"/>
      <c r="IYY45"/>
      <c r="IYZ45"/>
      <c r="IZA45"/>
      <c r="IZB45"/>
      <c r="IZC45"/>
      <c r="IZD45"/>
      <c r="IZE45"/>
      <c r="IZF45"/>
      <c r="IZG45"/>
      <c r="IZH45"/>
      <c r="IZI45"/>
      <c r="IZJ45"/>
      <c r="IZK45"/>
      <c r="IZL45"/>
      <c r="IZM45"/>
      <c r="IZN45"/>
      <c r="IZO45"/>
      <c r="IZP45"/>
      <c r="IZQ45"/>
      <c r="IZR45"/>
      <c r="IZS45"/>
      <c r="IZT45"/>
      <c r="IZU45"/>
      <c r="IZV45"/>
      <c r="IZW45"/>
      <c r="IZX45"/>
      <c r="IZY45"/>
      <c r="IZZ45"/>
      <c r="JAA45"/>
      <c r="JAB45"/>
      <c r="JAC45"/>
      <c r="JAD45"/>
      <c r="JAE45"/>
      <c r="JAF45"/>
      <c r="JAG45"/>
      <c r="JAH45"/>
      <c r="JAI45"/>
      <c r="JAJ45"/>
      <c r="JAK45"/>
      <c r="JAL45"/>
      <c r="JAM45"/>
      <c r="JAN45"/>
      <c r="JAO45"/>
      <c r="JAP45"/>
      <c r="JAQ45"/>
      <c r="JAR45"/>
      <c r="JAS45"/>
      <c r="JAT45"/>
      <c r="JAU45"/>
      <c r="JAV45"/>
      <c r="JAW45"/>
      <c r="JAX45"/>
      <c r="JAY45"/>
      <c r="JAZ45"/>
      <c r="JBA45"/>
      <c r="JBB45"/>
      <c r="JBC45"/>
      <c r="JBD45"/>
      <c r="JBE45"/>
      <c r="JBF45"/>
      <c r="JBG45"/>
      <c r="JBH45"/>
      <c r="JBI45"/>
      <c r="JBJ45"/>
      <c r="JBK45"/>
      <c r="JBL45"/>
      <c r="JBM45"/>
      <c r="JBN45"/>
      <c r="JBO45"/>
      <c r="JBP45"/>
      <c r="JBQ45"/>
      <c r="JBR45"/>
      <c r="JBS45"/>
      <c r="JBT45"/>
      <c r="JBU45"/>
      <c r="JBV45"/>
      <c r="JBW45"/>
      <c r="JBX45"/>
      <c r="JBY45"/>
      <c r="JBZ45"/>
      <c r="JCA45"/>
      <c r="JCB45"/>
      <c r="JCC45"/>
      <c r="JCD45"/>
      <c r="JCE45"/>
      <c r="JCF45"/>
      <c r="JCG45"/>
      <c r="JCH45"/>
      <c r="JCI45"/>
      <c r="JCJ45"/>
      <c r="JCK45"/>
      <c r="JCL45"/>
      <c r="JCM45"/>
      <c r="JCN45"/>
      <c r="JCO45"/>
      <c r="JCP45"/>
      <c r="JCQ45"/>
      <c r="JCR45"/>
      <c r="JCS45"/>
      <c r="JCT45"/>
      <c r="JCU45"/>
      <c r="JCV45"/>
      <c r="JCW45"/>
      <c r="JCX45"/>
      <c r="JCY45"/>
      <c r="JCZ45"/>
      <c r="JDA45"/>
      <c r="JDB45"/>
      <c r="JDC45"/>
      <c r="JDD45"/>
      <c r="JDE45"/>
      <c r="JDF45"/>
      <c r="JDG45"/>
      <c r="JDH45"/>
      <c r="JDI45"/>
      <c r="JDJ45"/>
      <c r="JDK45"/>
      <c r="JDL45"/>
      <c r="JDM45"/>
      <c r="JDN45"/>
      <c r="JDO45"/>
      <c r="JDP45"/>
      <c r="JDQ45"/>
      <c r="JDR45"/>
      <c r="JDS45"/>
      <c r="JDT45"/>
      <c r="JDU45"/>
      <c r="JDV45"/>
      <c r="JDW45"/>
      <c r="JDX45"/>
      <c r="JDY45"/>
      <c r="JDZ45"/>
      <c r="JEA45"/>
      <c r="JEB45"/>
      <c r="JEC45"/>
      <c r="JED45"/>
      <c r="JEE45"/>
      <c r="JEF45"/>
      <c r="JEG45"/>
      <c r="JEH45"/>
      <c r="JEI45"/>
      <c r="JEJ45"/>
      <c r="JEK45"/>
      <c r="JEL45"/>
      <c r="JEM45"/>
      <c r="JEN45"/>
      <c r="JEO45"/>
      <c r="JEP45"/>
      <c r="JEQ45"/>
      <c r="JER45"/>
      <c r="JES45"/>
      <c r="JET45"/>
      <c r="JEU45"/>
      <c r="JEV45"/>
      <c r="JEW45"/>
      <c r="JEX45"/>
      <c r="JEY45"/>
      <c r="JEZ45"/>
      <c r="JFA45"/>
      <c r="JFB45"/>
      <c r="JFC45"/>
      <c r="JFD45"/>
      <c r="JFE45"/>
      <c r="JFF45"/>
      <c r="JFG45"/>
      <c r="JFH45"/>
      <c r="JFI45"/>
      <c r="JFJ45"/>
      <c r="JFK45"/>
      <c r="JFL45"/>
      <c r="JFM45"/>
      <c r="JFN45"/>
      <c r="JFO45"/>
      <c r="JFP45"/>
      <c r="JFQ45"/>
      <c r="JFR45"/>
      <c r="JFS45"/>
      <c r="JFT45"/>
      <c r="JFU45"/>
      <c r="JFV45"/>
      <c r="JFW45"/>
      <c r="JFX45"/>
      <c r="JFY45"/>
      <c r="JFZ45"/>
      <c r="JGA45"/>
      <c r="JGB45"/>
      <c r="JGC45"/>
      <c r="JGD45"/>
      <c r="JGE45"/>
      <c r="JGF45"/>
      <c r="JGG45"/>
      <c r="JGH45"/>
      <c r="JGI45"/>
      <c r="JGJ45"/>
      <c r="JGK45"/>
      <c r="JGL45"/>
      <c r="JGM45"/>
      <c r="JGN45"/>
      <c r="JGO45"/>
      <c r="JGP45"/>
      <c r="JGQ45"/>
      <c r="JGR45"/>
      <c r="JGS45"/>
      <c r="JGT45"/>
      <c r="JGU45"/>
      <c r="JGV45"/>
      <c r="JGW45"/>
      <c r="JGX45"/>
      <c r="JGY45"/>
      <c r="JGZ45"/>
      <c r="JHA45"/>
      <c r="JHB45"/>
      <c r="JHC45"/>
      <c r="JHD45"/>
      <c r="JHE45"/>
      <c r="JHF45"/>
      <c r="JHG45"/>
      <c r="JHH45"/>
      <c r="JHI45"/>
      <c r="JHJ45"/>
      <c r="JHK45"/>
      <c r="JHL45"/>
      <c r="JHM45"/>
      <c r="JHN45"/>
      <c r="JHO45"/>
      <c r="JHP45"/>
      <c r="JHQ45"/>
      <c r="JHR45"/>
      <c r="JHS45"/>
      <c r="JHT45"/>
      <c r="JHU45"/>
      <c r="JHV45"/>
      <c r="JHW45"/>
      <c r="JHX45"/>
      <c r="JHY45"/>
      <c r="JHZ45"/>
      <c r="JIA45"/>
      <c r="JIB45"/>
      <c r="JIC45"/>
      <c r="JID45"/>
      <c r="JIE45"/>
      <c r="JIF45"/>
      <c r="JIG45"/>
      <c r="JIH45"/>
      <c r="JII45"/>
      <c r="JIJ45"/>
      <c r="JIK45"/>
      <c r="JIL45"/>
      <c r="JIM45"/>
      <c r="JIN45"/>
      <c r="JIO45"/>
      <c r="JIP45"/>
      <c r="JIQ45"/>
      <c r="JIR45"/>
      <c r="JIS45"/>
      <c r="JIT45"/>
      <c r="JIU45"/>
      <c r="JIV45"/>
      <c r="JIW45"/>
      <c r="JIX45"/>
      <c r="JIY45"/>
      <c r="JIZ45"/>
      <c r="JJA45"/>
      <c r="JJB45"/>
      <c r="JJC45"/>
      <c r="JJD45"/>
      <c r="JJE45"/>
      <c r="JJF45"/>
      <c r="JJG45"/>
      <c r="JJH45"/>
      <c r="JJI45"/>
      <c r="JJJ45"/>
      <c r="JJK45"/>
      <c r="JJL45"/>
      <c r="JJM45"/>
      <c r="JJN45"/>
      <c r="JJO45"/>
      <c r="JJP45"/>
      <c r="JJQ45"/>
      <c r="JJR45"/>
      <c r="JJS45"/>
      <c r="JJT45"/>
      <c r="JJU45"/>
      <c r="JJV45"/>
      <c r="JJW45"/>
      <c r="JJX45"/>
      <c r="JJY45"/>
      <c r="JJZ45"/>
      <c r="JKA45"/>
      <c r="JKB45"/>
      <c r="JKC45"/>
      <c r="JKD45"/>
      <c r="JKE45"/>
      <c r="JKF45"/>
      <c r="JKG45"/>
      <c r="JKH45"/>
      <c r="JKI45"/>
      <c r="JKJ45"/>
      <c r="JKK45"/>
      <c r="JKL45"/>
      <c r="JKM45"/>
      <c r="JKN45"/>
      <c r="JKO45"/>
      <c r="JKP45"/>
      <c r="JKQ45"/>
      <c r="JKR45"/>
      <c r="JKS45"/>
      <c r="JKT45"/>
      <c r="JKU45"/>
      <c r="JKV45"/>
      <c r="JKW45"/>
      <c r="JKX45"/>
      <c r="JKY45"/>
      <c r="JKZ45"/>
      <c r="JLA45"/>
      <c r="JLB45"/>
      <c r="JLC45"/>
      <c r="JLD45"/>
      <c r="JLE45"/>
      <c r="JLF45"/>
      <c r="JLG45"/>
      <c r="JLH45"/>
      <c r="JLI45"/>
      <c r="JLJ45"/>
      <c r="JLK45"/>
      <c r="JLL45"/>
      <c r="JLM45"/>
      <c r="JLN45"/>
      <c r="JLO45"/>
      <c r="JLP45"/>
      <c r="JLQ45"/>
      <c r="JLR45"/>
      <c r="JLS45"/>
      <c r="JLT45"/>
      <c r="JLU45"/>
      <c r="JLV45"/>
      <c r="JLW45"/>
      <c r="JLX45"/>
      <c r="JLY45"/>
      <c r="JLZ45"/>
      <c r="JMA45"/>
      <c r="JMB45"/>
      <c r="JMC45"/>
      <c r="JMD45"/>
      <c r="JME45"/>
      <c r="JMF45"/>
      <c r="JMG45"/>
      <c r="JMH45"/>
      <c r="JMI45"/>
      <c r="JMJ45"/>
      <c r="JMK45"/>
      <c r="JML45"/>
      <c r="JMM45"/>
      <c r="JMN45"/>
      <c r="JMO45"/>
      <c r="JMP45"/>
      <c r="JMQ45"/>
      <c r="JMR45"/>
      <c r="JMS45"/>
      <c r="JMT45"/>
      <c r="JMU45"/>
      <c r="JMV45"/>
      <c r="JMW45"/>
      <c r="JMX45"/>
      <c r="JMY45"/>
      <c r="JMZ45"/>
      <c r="JNA45"/>
      <c r="JNB45"/>
      <c r="JNC45"/>
      <c r="JND45"/>
      <c r="JNE45"/>
      <c r="JNF45"/>
      <c r="JNG45"/>
      <c r="JNH45"/>
      <c r="JNI45"/>
      <c r="JNJ45"/>
      <c r="JNK45"/>
      <c r="JNL45"/>
      <c r="JNM45"/>
      <c r="JNN45"/>
      <c r="JNO45"/>
      <c r="JNP45"/>
      <c r="JNQ45"/>
      <c r="JNR45"/>
      <c r="JNS45"/>
      <c r="JNT45"/>
      <c r="JNU45"/>
      <c r="JNV45"/>
      <c r="JNW45"/>
      <c r="JNX45"/>
      <c r="JNY45"/>
      <c r="JNZ45"/>
      <c r="JOA45"/>
      <c r="JOB45"/>
      <c r="JOC45"/>
      <c r="JOD45"/>
      <c r="JOE45"/>
      <c r="JOF45"/>
      <c r="JOG45"/>
      <c r="JOH45"/>
      <c r="JOI45"/>
      <c r="JOJ45"/>
      <c r="JOK45"/>
      <c r="JOL45"/>
      <c r="JOM45"/>
      <c r="JON45"/>
      <c r="JOO45"/>
      <c r="JOP45"/>
      <c r="JOQ45"/>
      <c r="JOR45"/>
      <c r="JOS45"/>
      <c r="JOT45"/>
      <c r="JOU45"/>
      <c r="JOV45"/>
      <c r="JOW45"/>
      <c r="JOX45"/>
      <c r="JOY45"/>
      <c r="JOZ45"/>
      <c r="JPA45"/>
      <c r="JPB45"/>
      <c r="JPC45"/>
      <c r="JPD45"/>
      <c r="JPE45"/>
      <c r="JPF45"/>
      <c r="JPG45"/>
      <c r="JPH45"/>
      <c r="JPI45"/>
      <c r="JPJ45"/>
      <c r="JPK45"/>
      <c r="JPL45"/>
      <c r="JPM45"/>
      <c r="JPN45"/>
      <c r="JPO45"/>
      <c r="JPP45"/>
      <c r="JPQ45"/>
      <c r="JPR45"/>
      <c r="JPS45"/>
      <c r="JPT45"/>
      <c r="JPU45"/>
      <c r="JPV45"/>
      <c r="JPW45"/>
      <c r="JPX45"/>
      <c r="JPY45"/>
      <c r="JPZ45"/>
      <c r="JQA45"/>
      <c r="JQB45"/>
      <c r="JQC45"/>
      <c r="JQD45"/>
      <c r="JQE45"/>
      <c r="JQF45"/>
      <c r="JQG45"/>
      <c r="JQH45"/>
      <c r="JQI45"/>
      <c r="JQJ45"/>
      <c r="JQK45"/>
      <c r="JQL45"/>
      <c r="JQM45"/>
      <c r="JQN45"/>
      <c r="JQO45"/>
      <c r="JQP45"/>
      <c r="JQQ45"/>
      <c r="JQR45"/>
      <c r="JQS45"/>
      <c r="JQT45"/>
      <c r="JQU45"/>
      <c r="JQV45"/>
      <c r="JQW45"/>
      <c r="JQX45"/>
      <c r="JQY45"/>
      <c r="JQZ45"/>
      <c r="JRA45"/>
      <c r="JRB45"/>
      <c r="JRC45"/>
      <c r="JRD45"/>
      <c r="JRE45"/>
      <c r="JRF45"/>
      <c r="JRG45"/>
      <c r="JRH45"/>
      <c r="JRI45"/>
      <c r="JRJ45"/>
      <c r="JRK45"/>
      <c r="JRL45"/>
      <c r="JRM45"/>
      <c r="JRN45"/>
      <c r="JRO45"/>
      <c r="JRP45"/>
      <c r="JRQ45"/>
      <c r="JRR45"/>
      <c r="JRS45"/>
      <c r="JRT45"/>
      <c r="JRU45"/>
      <c r="JRV45"/>
      <c r="JRW45"/>
      <c r="JRX45"/>
      <c r="JRY45"/>
      <c r="JRZ45"/>
      <c r="JSA45"/>
      <c r="JSB45"/>
      <c r="JSC45"/>
      <c r="JSD45"/>
      <c r="JSE45"/>
      <c r="JSF45"/>
      <c r="JSG45"/>
      <c r="JSH45"/>
      <c r="JSI45"/>
      <c r="JSJ45"/>
      <c r="JSK45"/>
      <c r="JSL45"/>
      <c r="JSM45"/>
      <c r="JSN45"/>
      <c r="JSO45"/>
      <c r="JSP45"/>
      <c r="JSQ45"/>
      <c r="JSR45"/>
      <c r="JSS45"/>
      <c r="JST45"/>
      <c r="JSU45"/>
      <c r="JSV45"/>
      <c r="JSW45"/>
      <c r="JSX45"/>
      <c r="JSY45"/>
      <c r="JSZ45"/>
      <c r="JTA45"/>
      <c r="JTB45"/>
      <c r="JTC45"/>
      <c r="JTD45"/>
      <c r="JTE45"/>
      <c r="JTF45"/>
      <c r="JTG45"/>
      <c r="JTH45"/>
      <c r="JTI45"/>
      <c r="JTJ45"/>
      <c r="JTK45"/>
      <c r="JTL45"/>
      <c r="JTM45"/>
      <c r="JTN45"/>
      <c r="JTO45"/>
      <c r="JTP45"/>
      <c r="JTQ45"/>
      <c r="JTR45"/>
      <c r="JTS45"/>
      <c r="JTT45"/>
      <c r="JTU45"/>
      <c r="JTV45"/>
      <c r="JTW45"/>
      <c r="JTX45"/>
      <c r="JTY45"/>
      <c r="JTZ45"/>
      <c r="JUA45"/>
      <c r="JUB45"/>
      <c r="JUC45"/>
      <c r="JUD45"/>
      <c r="JUE45"/>
      <c r="JUF45"/>
      <c r="JUG45"/>
      <c r="JUH45"/>
      <c r="JUI45"/>
      <c r="JUJ45"/>
      <c r="JUK45"/>
      <c r="JUL45"/>
      <c r="JUM45"/>
      <c r="JUN45"/>
      <c r="JUO45"/>
      <c r="JUP45"/>
      <c r="JUQ45"/>
      <c r="JUR45"/>
      <c r="JUS45"/>
      <c r="JUT45"/>
      <c r="JUU45"/>
      <c r="JUV45"/>
      <c r="JUW45"/>
      <c r="JUX45"/>
      <c r="JUY45"/>
      <c r="JUZ45"/>
      <c r="JVA45"/>
      <c r="JVB45"/>
      <c r="JVC45"/>
      <c r="JVD45"/>
      <c r="JVE45"/>
      <c r="JVF45"/>
      <c r="JVG45"/>
      <c r="JVH45"/>
      <c r="JVI45"/>
      <c r="JVJ45"/>
      <c r="JVK45"/>
      <c r="JVL45"/>
      <c r="JVM45"/>
      <c r="JVN45"/>
      <c r="JVO45"/>
      <c r="JVP45"/>
      <c r="JVQ45"/>
      <c r="JVR45"/>
      <c r="JVS45"/>
      <c r="JVT45"/>
      <c r="JVU45"/>
      <c r="JVV45"/>
      <c r="JVW45"/>
      <c r="JVX45"/>
      <c r="JVY45"/>
      <c r="JVZ45"/>
      <c r="JWA45"/>
      <c r="JWB45"/>
      <c r="JWC45"/>
      <c r="JWD45"/>
      <c r="JWE45"/>
      <c r="JWF45"/>
      <c r="JWG45"/>
      <c r="JWH45"/>
      <c r="JWI45"/>
      <c r="JWJ45"/>
      <c r="JWK45"/>
      <c r="JWL45"/>
      <c r="JWM45"/>
      <c r="JWN45"/>
      <c r="JWO45"/>
      <c r="JWP45"/>
      <c r="JWQ45"/>
      <c r="JWR45"/>
      <c r="JWS45"/>
      <c r="JWT45"/>
      <c r="JWU45"/>
      <c r="JWV45"/>
      <c r="JWW45"/>
      <c r="JWX45"/>
      <c r="JWY45"/>
      <c r="JWZ45"/>
      <c r="JXA45"/>
      <c r="JXB45"/>
      <c r="JXC45"/>
      <c r="JXD45"/>
      <c r="JXE45"/>
      <c r="JXF45"/>
      <c r="JXG45"/>
      <c r="JXH45"/>
      <c r="JXI45"/>
      <c r="JXJ45"/>
      <c r="JXK45"/>
      <c r="JXL45"/>
      <c r="JXM45"/>
      <c r="JXN45"/>
      <c r="JXO45"/>
      <c r="JXP45"/>
      <c r="JXQ45"/>
      <c r="JXR45"/>
      <c r="JXS45"/>
      <c r="JXT45"/>
      <c r="JXU45"/>
      <c r="JXV45"/>
      <c r="JXW45"/>
      <c r="JXX45"/>
      <c r="JXY45"/>
      <c r="JXZ45"/>
      <c r="JYA45"/>
      <c r="JYB45"/>
      <c r="JYC45"/>
      <c r="JYD45"/>
      <c r="JYE45"/>
      <c r="JYF45"/>
      <c r="JYG45"/>
      <c r="JYH45"/>
      <c r="JYI45"/>
      <c r="JYJ45"/>
      <c r="JYK45"/>
      <c r="JYL45"/>
      <c r="JYM45"/>
      <c r="JYN45"/>
      <c r="JYO45"/>
      <c r="JYP45"/>
      <c r="JYQ45"/>
      <c r="JYR45"/>
      <c r="JYS45"/>
      <c r="JYT45"/>
      <c r="JYU45"/>
      <c r="JYV45"/>
      <c r="JYW45"/>
      <c r="JYX45"/>
      <c r="JYY45"/>
      <c r="JYZ45"/>
      <c r="JZA45"/>
      <c r="JZB45"/>
      <c r="JZC45"/>
      <c r="JZD45"/>
      <c r="JZE45"/>
      <c r="JZF45"/>
      <c r="JZG45"/>
      <c r="JZH45"/>
      <c r="JZI45"/>
      <c r="JZJ45"/>
      <c r="JZK45"/>
      <c r="JZL45"/>
      <c r="JZM45"/>
      <c r="JZN45"/>
      <c r="JZO45"/>
      <c r="JZP45"/>
      <c r="JZQ45"/>
      <c r="JZR45"/>
      <c r="JZS45"/>
      <c r="JZT45"/>
      <c r="JZU45"/>
      <c r="JZV45"/>
      <c r="JZW45"/>
      <c r="JZX45"/>
      <c r="JZY45"/>
      <c r="JZZ45"/>
      <c r="KAA45"/>
      <c r="KAB45"/>
      <c r="KAC45"/>
      <c r="KAD45"/>
      <c r="KAE45"/>
      <c r="KAF45"/>
      <c r="KAG45"/>
      <c r="KAH45"/>
      <c r="KAI45"/>
      <c r="KAJ45"/>
      <c r="KAK45"/>
      <c r="KAL45"/>
      <c r="KAM45"/>
      <c r="KAN45"/>
      <c r="KAO45"/>
      <c r="KAP45"/>
      <c r="KAQ45"/>
      <c r="KAR45"/>
      <c r="KAS45"/>
      <c r="KAT45"/>
      <c r="KAU45"/>
      <c r="KAV45"/>
      <c r="KAW45"/>
      <c r="KAX45"/>
      <c r="KAY45"/>
      <c r="KAZ45"/>
      <c r="KBA45"/>
      <c r="KBB45"/>
      <c r="KBC45"/>
      <c r="KBD45"/>
      <c r="KBE45"/>
      <c r="KBF45"/>
      <c r="KBG45"/>
      <c r="KBH45"/>
      <c r="KBI45"/>
      <c r="KBJ45"/>
      <c r="KBK45"/>
      <c r="KBL45"/>
      <c r="KBM45"/>
      <c r="KBN45"/>
      <c r="KBO45"/>
      <c r="KBP45"/>
      <c r="KBQ45"/>
      <c r="KBR45"/>
      <c r="KBS45"/>
      <c r="KBT45"/>
      <c r="KBU45"/>
      <c r="KBV45"/>
      <c r="KBW45"/>
      <c r="KBX45"/>
      <c r="KBY45"/>
      <c r="KBZ45"/>
      <c r="KCA45"/>
      <c r="KCB45"/>
      <c r="KCC45"/>
      <c r="KCD45"/>
      <c r="KCE45"/>
      <c r="KCF45"/>
      <c r="KCG45"/>
      <c r="KCH45"/>
      <c r="KCI45"/>
      <c r="KCJ45"/>
      <c r="KCK45"/>
      <c r="KCL45"/>
      <c r="KCM45"/>
      <c r="KCN45"/>
      <c r="KCO45"/>
      <c r="KCP45"/>
      <c r="KCQ45"/>
      <c r="KCR45"/>
      <c r="KCS45"/>
      <c r="KCT45"/>
      <c r="KCU45"/>
      <c r="KCV45"/>
      <c r="KCW45"/>
      <c r="KCX45"/>
      <c r="KCY45"/>
      <c r="KCZ45"/>
      <c r="KDA45"/>
      <c r="KDB45"/>
      <c r="KDC45"/>
      <c r="KDD45"/>
      <c r="KDE45"/>
      <c r="KDF45"/>
      <c r="KDG45"/>
      <c r="KDH45"/>
      <c r="KDI45"/>
      <c r="KDJ45"/>
      <c r="KDK45"/>
      <c r="KDL45"/>
      <c r="KDM45"/>
      <c r="KDN45"/>
      <c r="KDO45"/>
      <c r="KDP45"/>
      <c r="KDQ45"/>
      <c r="KDR45"/>
      <c r="KDS45"/>
      <c r="KDT45"/>
      <c r="KDU45"/>
      <c r="KDV45"/>
      <c r="KDW45"/>
      <c r="KDX45"/>
      <c r="KDY45"/>
      <c r="KDZ45"/>
      <c r="KEA45"/>
      <c r="KEB45"/>
      <c r="KEC45"/>
      <c r="KED45"/>
      <c r="KEE45"/>
      <c r="KEF45"/>
      <c r="KEG45"/>
      <c r="KEH45"/>
      <c r="KEI45"/>
      <c r="KEJ45"/>
      <c r="KEK45"/>
      <c r="KEL45"/>
      <c r="KEM45"/>
      <c r="KEN45"/>
      <c r="KEO45"/>
      <c r="KEP45"/>
      <c r="KEQ45"/>
      <c r="KER45"/>
      <c r="KES45"/>
      <c r="KET45"/>
      <c r="KEU45"/>
      <c r="KEV45"/>
      <c r="KEW45"/>
      <c r="KEX45"/>
      <c r="KEY45"/>
      <c r="KEZ45"/>
      <c r="KFA45"/>
      <c r="KFB45"/>
      <c r="KFC45"/>
      <c r="KFD45"/>
      <c r="KFE45"/>
      <c r="KFF45"/>
      <c r="KFG45"/>
      <c r="KFH45"/>
      <c r="KFI45"/>
      <c r="KFJ45"/>
      <c r="KFK45"/>
      <c r="KFL45"/>
      <c r="KFM45"/>
      <c r="KFN45"/>
      <c r="KFO45"/>
      <c r="KFP45"/>
      <c r="KFQ45"/>
      <c r="KFR45"/>
      <c r="KFS45"/>
      <c r="KFT45"/>
      <c r="KFU45"/>
      <c r="KFV45"/>
      <c r="KFW45"/>
      <c r="KFX45"/>
      <c r="KFY45"/>
      <c r="KFZ45"/>
      <c r="KGA45"/>
      <c r="KGB45"/>
      <c r="KGC45"/>
      <c r="KGD45"/>
      <c r="KGE45"/>
      <c r="KGF45"/>
      <c r="KGG45"/>
      <c r="KGH45"/>
      <c r="KGI45"/>
      <c r="KGJ45"/>
      <c r="KGK45"/>
      <c r="KGL45"/>
      <c r="KGM45"/>
      <c r="KGN45"/>
      <c r="KGO45"/>
      <c r="KGP45"/>
      <c r="KGQ45"/>
      <c r="KGR45"/>
      <c r="KGS45"/>
      <c r="KGT45"/>
      <c r="KGU45"/>
      <c r="KGV45"/>
      <c r="KGW45"/>
      <c r="KGX45"/>
      <c r="KGY45"/>
      <c r="KGZ45"/>
      <c r="KHA45"/>
      <c r="KHB45"/>
      <c r="KHC45"/>
      <c r="KHD45"/>
      <c r="KHE45"/>
      <c r="KHF45"/>
      <c r="KHG45"/>
      <c r="KHH45"/>
      <c r="KHI45"/>
      <c r="KHJ45"/>
      <c r="KHK45"/>
      <c r="KHL45"/>
      <c r="KHM45"/>
      <c r="KHN45"/>
      <c r="KHO45"/>
      <c r="KHP45"/>
      <c r="KHQ45"/>
      <c r="KHR45"/>
      <c r="KHS45"/>
      <c r="KHT45"/>
      <c r="KHU45"/>
      <c r="KHV45"/>
      <c r="KHW45"/>
      <c r="KHX45"/>
      <c r="KHY45"/>
      <c r="KHZ45"/>
      <c r="KIA45"/>
      <c r="KIB45"/>
      <c r="KIC45"/>
      <c r="KID45"/>
      <c r="KIE45"/>
      <c r="KIF45"/>
      <c r="KIG45"/>
      <c r="KIH45"/>
      <c r="KII45"/>
      <c r="KIJ45"/>
      <c r="KIK45"/>
      <c r="KIL45"/>
      <c r="KIM45"/>
      <c r="KIN45"/>
      <c r="KIO45"/>
      <c r="KIP45"/>
      <c r="KIQ45"/>
      <c r="KIR45"/>
      <c r="KIS45"/>
      <c r="KIT45"/>
      <c r="KIU45"/>
      <c r="KIV45"/>
      <c r="KIW45"/>
      <c r="KIX45"/>
      <c r="KIY45"/>
      <c r="KIZ45"/>
      <c r="KJA45"/>
      <c r="KJB45"/>
      <c r="KJC45"/>
      <c r="KJD45"/>
      <c r="KJE45"/>
      <c r="KJF45"/>
      <c r="KJG45"/>
      <c r="KJH45"/>
      <c r="KJI45"/>
      <c r="KJJ45"/>
      <c r="KJK45"/>
      <c r="KJL45"/>
      <c r="KJM45"/>
      <c r="KJN45"/>
      <c r="KJO45"/>
      <c r="KJP45"/>
      <c r="KJQ45"/>
      <c r="KJR45"/>
      <c r="KJS45"/>
      <c r="KJT45"/>
      <c r="KJU45"/>
      <c r="KJV45"/>
      <c r="KJW45"/>
      <c r="KJX45"/>
      <c r="KJY45"/>
      <c r="KJZ45"/>
      <c r="KKA45"/>
      <c r="KKB45"/>
      <c r="KKC45"/>
      <c r="KKD45"/>
      <c r="KKE45"/>
      <c r="KKF45"/>
      <c r="KKG45"/>
      <c r="KKH45"/>
      <c r="KKI45"/>
      <c r="KKJ45"/>
      <c r="KKK45"/>
      <c r="KKL45"/>
      <c r="KKM45"/>
      <c r="KKN45"/>
      <c r="KKO45"/>
      <c r="KKP45"/>
      <c r="KKQ45"/>
      <c r="KKR45"/>
      <c r="KKS45"/>
      <c r="KKT45"/>
      <c r="KKU45"/>
      <c r="KKV45"/>
      <c r="KKW45"/>
      <c r="KKX45"/>
      <c r="KKY45"/>
      <c r="KKZ45"/>
      <c r="KLA45"/>
      <c r="KLB45"/>
      <c r="KLC45"/>
      <c r="KLD45"/>
      <c r="KLE45"/>
      <c r="KLF45"/>
      <c r="KLG45"/>
      <c r="KLH45"/>
      <c r="KLI45"/>
      <c r="KLJ45"/>
      <c r="KLK45"/>
      <c r="KLL45"/>
      <c r="KLM45"/>
      <c r="KLN45"/>
      <c r="KLO45"/>
      <c r="KLP45"/>
      <c r="KLQ45"/>
      <c r="KLR45"/>
      <c r="KLS45"/>
      <c r="KLT45"/>
      <c r="KLU45"/>
      <c r="KLV45"/>
      <c r="KLW45"/>
      <c r="KLX45"/>
      <c r="KLY45"/>
      <c r="KLZ45"/>
      <c r="KMA45"/>
      <c r="KMB45"/>
      <c r="KMC45"/>
      <c r="KMD45"/>
      <c r="KME45"/>
      <c r="KMF45"/>
      <c r="KMG45"/>
      <c r="KMH45"/>
      <c r="KMI45"/>
      <c r="KMJ45"/>
      <c r="KMK45"/>
      <c r="KML45"/>
      <c r="KMM45"/>
      <c r="KMN45"/>
      <c r="KMO45"/>
      <c r="KMP45"/>
      <c r="KMQ45"/>
      <c r="KMR45"/>
      <c r="KMS45"/>
      <c r="KMT45"/>
      <c r="KMU45"/>
      <c r="KMV45"/>
      <c r="KMW45"/>
      <c r="KMX45"/>
      <c r="KMY45"/>
      <c r="KMZ45"/>
      <c r="KNA45"/>
      <c r="KNB45"/>
      <c r="KNC45"/>
      <c r="KND45"/>
      <c r="KNE45"/>
      <c r="KNF45"/>
      <c r="KNG45"/>
      <c r="KNH45"/>
      <c r="KNI45"/>
      <c r="KNJ45"/>
      <c r="KNK45"/>
      <c r="KNL45"/>
      <c r="KNM45"/>
      <c r="KNN45"/>
      <c r="KNO45"/>
      <c r="KNP45"/>
      <c r="KNQ45"/>
      <c r="KNR45"/>
      <c r="KNS45"/>
      <c r="KNT45"/>
      <c r="KNU45"/>
      <c r="KNV45"/>
      <c r="KNW45"/>
      <c r="KNX45"/>
      <c r="KNY45"/>
      <c r="KNZ45"/>
      <c r="KOA45"/>
      <c r="KOB45"/>
      <c r="KOC45"/>
      <c r="KOD45"/>
      <c r="KOE45"/>
      <c r="KOF45"/>
      <c r="KOG45"/>
      <c r="KOH45"/>
      <c r="KOI45"/>
      <c r="KOJ45"/>
      <c r="KOK45"/>
      <c r="KOL45"/>
      <c r="KOM45"/>
      <c r="KON45"/>
      <c r="KOO45"/>
      <c r="KOP45"/>
      <c r="KOQ45"/>
      <c r="KOR45"/>
      <c r="KOS45"/>
      <c r="KOT45"/>
      <c r="KOU45"/>
      <c r="KOV45"/>
      <c r="KOW45"/>
      <c r="KOX45"/>
      <c r="KOY45"/>
      <c r="KOZ45"/>
      <c r="KPA45"/>
      <c r="KPB45"/>
      <c r="KPC45"/>
      <c r="KPD45"/>
      <c r="KPE45"/>
      <c r="KPF45"/>
      <c r="KPG45"/>
      <c r="KPH45"/>
      <c r="KPI45"/>
      <c r="KPJ45"/>
      <c r="KPK45"/>
      <c r="KPL45"/>
      <c r="KPM45"/>
      <c r="KPN45"/>
      <c r="KPO45"/>
      <c r="KPP45"/>
      <c r="KPQ45"/>
      <c r="KPR45"/>
      <c r="KPS45"/>
      <c r="KPT45"/>
      <c r="KPU45"/>
      <c r="KPV45"/>
      <c r="KPW45"/>
      <c r="KPX45"/>
      <c r="KPY45"/>
      <c r="KPZ45"/>
      <c r="KQA45"/>
      <c r="KQB45"/>
      <c r="KQC45"/>
      <c r="KQD45"/>
      <c r="KQE45"/>
      <c r="KQF45"/>
      <c r="KQG45"/>
      <c r="KQH45"/>
      <c r="KQI45"/>
      <c r="KQJ45"/>
      <c r="KQK45"/>
      <c r="KQL45"/>
      <c r="KQM45"/>
      <c r="KQN45"/>
      <c r="KQO45"/>
      <c r="KQP45"/>
      <c r="KQQ45"/>
      <c r="KQR45"/>
      <c r="KQS45"/>
      <c r="KQT45"/>
      <c r="KQU45"/>
      <c r="KQV45"/>
      <c r="KQW45"/>
      <c r="KQX45"/>
      <c r="KQY45"/>
      <c r="KQZ45"/>
      <c r="KRA45"/>
      <c r="KRB45"/>
      <c r="KRC45"/>
      <c r="KRD45"/>
      <c r="KRE45"/>
      <c r="KRF45"/>
      <c r="KRG45"/>
      <c r="KRH45"/>
      <c r="KRI45"/>
      <c r="KRJ45"/>
      <c r="KRK45"/>
      <c r="KRL45"/>
      <c r="KRM45"/>
      <c r="KRN45"/>
      <c r="KRO45"/>
      <c r="KRP45"/>
      <c r="KRQ45"/>
      <c r="KRR45"/>
      <c r="KRS45"/>
      <c r="KRT45"/>
      <c r="KRU45"/>
      <c r="KRV45"/>
      <c r="KRW45"/>
      <c r="KRX45"/>
      <c r="KRY45"/>
      <c r="KRZ45"/>
      <c r="KSA45"/>
      <c r="KSB45"/>
      <c r="KSC45"/>
      <c r="KSD45"/>
      <c r="KSE45"/>
      <c r="KSF45"/>
      <c r="KSG45"/>
      <c r="KSH45"/>
      <c r="KSI45"/>
      <c r="KSJ45"/>
      <c r="KSK45"/>
      <c r="KSL45"/>
      <c r="KSM45"/>
      <c r="KSN45"/>
      <c r="KSO45"/>
      <c r="KSP45"/>
      <c r="KSQ45"/>
      <c r="KSR45"/>
      <c r="KSS45"/>
      <c r="KST45"/>
      <c r="KSU45"/>
      <c r="KSV45"/>
      <c r="KSW45"/>
      <c r="KSX45"/>
      <c r="KSY45"/>
      <c r="KSZ45"/>
      <c r="KTA45"/>
      <c r="KTB45"/>
      <c r="KTC45"/>
      <c r="KTD45"/>
      <c r="KTE45"/>
      <c r="KTF45"/>
      <c r="KTG45"/>
      <c r="KTH45"/>
      <c r="KTI45"/>
      <c r="KTJ45"/>
      <c r="KTK45"/>
      <c r="KTL45"/>
      <c r="KTM45"/>
      <c r="KTN45"/>
      <c r="KTO45"/>
      <c r="KTP45"/>
      <c r="KTQ45"/>
      <c r="KTR45"/>
      <c r="KTS45"/>
      <c r="KTT45"/>
      <c r="KTU45"/>
      <c r="KTV45"/>
      <c r="KTW45"/>
      <c r="KTX45"/>
      <c r="KTY45"/>
      <c r="KTZ45"/>
      <c r="KUA45"/>
      <c r="KUB45"/>
      <c r="KUC45"/>
      <c r="KUD45"/>
      <c r="KUE45"/>
      <c r="KUF45"/>
      <c r="KUG45"/>
      <c r="KUH45"/>
      <c r="KUI45"/>
      <c r="KUJ45"/>
      <c r="KUK45"/>
      <c r="KUL45"/>
      <c r="KUM45"/>
      <c r="KUN45"/>
      <c r="KUO45"/>
      <c r="KUP45"/>
      <c r="KUQ45"/>
      <c r="KUR45"/>
      <c r="KUS45"/>
      <c r="KUT45"/>
      <c r="KUU45"/>
      <c r="KUV45"/>
      <c r="KUW45"/>
      <c r="KUX45"/>
      <c r="KUY45"/>
      <c r="KUZ45"/>
      <c r="KVA45"/>
      <c r="KVB45"/>
      <c r="KVC45"/>
      <c r="KVD45"/>
      <c r="KVE45"/>
      <c r="KVF45"/>
      <c r="KVG45"/>
      <c r="KVH45"/>
      <c r="KVI45"/>
      <c r="KVJ45"/>
      <c r="KVK45"/>
      <c r="KVL45"/>
      <c r="KVM45"/>
      <c r="KVN45"/>
      <c r="KVO45"/>
      <c r="KVP45"/>
      <c r="KVQ45"/>
      <c r="KVR45"/>
      <c r="KVS45"/>
      <c r="KVT45"/>
      <c r="KVU45"/>
      <c r="KVV45"/>
      <c r="KVW45"/>
      <c r="KVX45"/>
      <c r="KVY45"/>
      <c r="KVZ45"/>
      <c r="KWA45"/>
      <c r="KWB45"/>
      <c r="KWC45"/>
      <c r="KWD45"/>
      <c r="KWE45"/>
      <c r="KWF45"/>
      <c r="KWG45"/>
      <c r="KWH45"/>
      <c r="KWI45"/>
      <c r="KWJ45"/>
      <c r="KWK45"/>
      <c r="KWL45"/>
      <c r="KWM45"/>
      <c r="KWN45"/>
      <c r="KWO45"/>
      <c r="KWP45"/>
      <c r="KWQ45"/>
      <c r="KWR45"/>
      <c r="KWS45"/>
      <c r="KWT45"/>
      <c r="KWU45"/>
      <c r="KWV45"/>
      <c r="KWW45"/>
      <c r="KWX45"/>
      <c r="KWY45"/>
      <c r="KWZ45"/>
      <c r="KXA45"/>
      <c r="KXB45"/>
      <c r="KXC45"/>
      <c r="KXD45"/>
      <c r="KXE45"/>
      <c r="KXF45"/>
      <c r="KXG45"/>
      <c r="KXH45"/>
      <c r="KXI45"/>
      <c r="KXJ45"/>
      <c r="KXK45"/>
      <c r="KXL45"/>
      <c r="KXM45"/>
      <c r="KXN45"/>
      <c r="KXO45"/>
      <c r="KXP45"/>
      <c r="KXQ45"/>
      <c r="KXR45"/>
      <c r="KXS45"/>
      <c r="KXT45"/>
      <c r="KXU45"/>
      <c r="KXV45"/>
      <c r="KXW45"/>
      <c r="KXX45"/>
      <c r="KXY45"/>
      <c r="KXZ45"/>
      <c r="KYA45"/>
      <c r="KYB45"/>
      <c r="KYC45"/>
      <c r="KYD45"/>
      <c r="KYE45"/>
      <c r="KYF45"/>
      <c r="KYG45"/>
      <c r="KYH45"/>
      <c r="KYI45"/>
      <c r="KYJ45"/>
      <c r="KYK45"/>
      <c r="KYL45"/>
      <c r="KYM45"/>
      <c r="KYN45"/>
      <c r="KYO45"/>
      <c r="KYP45"/>
      <c r="KYQ45"/>
      <c r="KYR45"/>
      <c r="KYS45"/>
      <c r="KYT45"/>
      <c r="KYU45"/>
      <c r="KYV45"/>
      <c r="KYW45"/>
      <c r="KYX45"/>
      <c r="KYY45"/>
      <c r="KYZ45"/>
      <c r="KZA45"/>
      <c r="KZB45"/>
      <c r="KZC45"/>
      <c r="KZD45"/>
      <c r="KZE45"/>
      <c r="KZF45"/>
      <c r="KZG45"/>
      <c r="KZH45"/>
      <c r="KZI45"/>
      <c r="KZJ45"/>
      <c r="KZK45"/>
      <c r="KZL45"/>
      <c r="KZM45"/>
      <c r="KZN45"/>
      <c r="KZO45"/>
      <c r="KZP45"/>
      <c r="KZQ45"/>
      <c r="KZR45"/>
      <c r="KZS45"/>
      <c r="KZT45"/>
      <c r="KZU45"/>
      <c r="KZV45"/>
      <c r="KZW45"/>
      <c r="KZX45"/>
      <c r="KZY45"/>
      <c r="KZZ45"/>
      <c r="LAA45"/>
      <c r="LAB45"/>
      <c r="LAC45"/>
      <c r="LAD45"/>
      <c r="LAE45"/>
      <c r="LAF45"/>
      <c r="LAG45"/>
      <c r="LAH45"/>
      <c r="LAI45"/>
      <c r="LAJ45"/>
      <c r="LAK45"/>
      <c r="LAL45"/>
      <c r="LAM45"/>
      <c r="LAN45"/>
      <c r="LAO45"/>
      <c r="LAP45"/>
      <c r="LAQ45"/>
      <c r="LAR45"/>
      <c r="LAS45"/>
      <c r="LAT45"/>
      <c r="LAU45"/>
      <c r="LAV45"/>
      <c r="LAW45"/>
      <c r="LAX45"/>
      <c r="LAY45"/>
      <c r="LAZ45"/>
      <c r="LBA45"/>
      <c r="LBB45"/>
      <c r="LBC45"/>
      <c r="LBD45"/>
      <c r="LBE45"/>
      <c r="LBF45"/>
      <c r="LBG45"/>
      <c r="LBH45"/>
      <c r="LBI45"/>
      <c r="LBJ45"/>
      <c r="LBK45"/>
      <c r="LBL45"/>
      <c r="LBM45"/>
      <c r="LBN45"/>
      <c r="LBO45"/>
      <c r="LBP45"/>
      <c r="LBQ45"/>
      <c r="LBR45"/>
      <c r="LBS45"/>
      <c r="LBT45"/>
      <c r="LBU45"/>
      <c r="LBV45"/>
      <c r="LBW45"/>
      <c r="LBX45"/>
      <c r="LBY45"/>
      <c r="LBZ45"/>
      <c r="LCA45"/>
      <c r="LCB45"/>
      <c r="LCC45"/>
      <c r="LCD45"/>
      <c r="LCE45"/>
      <c r="LCF45"/>
      <c r="LCG45"/>
      <c r="LCH45"/>
      <c r="LCI45"/>
      <c r="LCJ45"/>
      <c r="LCK45"/>
      <c r="LCL45"/>
      <c r="LCM45"/>
      <c r="LCN45"/>
      <c r="LCO45"/>
      <c r="LCP45"/>
      <c r="LCQ45"/>
      <c r="LCR45"/>
      <c r="LCS45"/>
      <c r="LCT45"/>
      <c r="LCU45"/>
      <c r="LCV45"/>
      <c r="LCW45"/>
      <c r="LCX45"/>
      <c r="LCY45"/>
      <c r="LCZ45"/>
      <c r="LDA45"/>
      <c r="LDB45"/>
      <c r="LDC45"/>
      <c r="LDD45"/>
      <c r="LDE45"/>
      <c r="LDF45"/>
      <c r="LDG45"/>
      <c r="LDH45"/>
      <c r="LDI45"/>
      <c r="LDJ45"/>
      <c r="LDK45"/>
      <c r="LDL45"/>
      <c r="LDM45"/>
      <c r="LDN45"/>
      <c r="LDO45"/>
      <c r="LDP45"/>
      <c r="LDQ45"/>
      <c r="LDR45"/>
      <c r="LDS45"/>
      <c r="LDT45"/>
      <c r="LDU45"/>
      <c r="LDV45"/>
      <c r="LDW45"/>
      <c r="LDX45"/>
      <c r="LDY45"/>
      <c r="LDZ45"/>
      <c r="LEA45"/>
      <c r="LEB45"/>
      <c r="LEC45"/>
      <c r="LED45"/>
      <c r="LEE45"/>
      <c r="LEF45"/>
      <c r="LEG45"/>
      <c r="LEH45"/>
      <c r="LEI45"/>
      <c r="LEJ45"/>
      <c r="LEK45"/>
      <c r="LEL45"/>
      <c r="LEM45"/>
      <c r="LEN45"/>
      <c r="LEO45"/>
      <c r="LEP45"/>
      <c r="LEQ45"/>
      <c r="LER45"/>
      <c r="LES45"/>
      <c r="LET45"/>
      <c r="LEU45"/>
      <c r="LEV45"/>
      <c r="LEW45"/>
      <c r="LEX45"/>
      <c r="LEY45"/>
      <c r="LEZ45"/>
      <c r="LFA45"/>
      <c r="LFB45"/>
      <c r="LFC45"/>
      <c r="LFD45"/>
      <c r="LFE45"/>
      <c r="LFF45"/>
      <c r="LFG45"/>
      <c r="LFH45"/>
      <c r="LFI45"/>
      <c r="LFJ45"/>
      <c r="LFK45"/>
      <c r="LFL45"/>
      <c r="LFM45"/>
      <c r="LFN45"/>
      <c r="LFO45"/>
      <c r="LFP45"/>
      <c r="LFQ45"/>
      <c r="LFR45"/>
      <c r="LFS45"/>
      <c r="LFT45"/>
      <c r="LFU45"/>
      <c r="LFV45"/>
      <c r="LFW45"/>
      <c r="LFX45"/>
      <c r="LFY45"/>
      <c r="LFZ45"/>
      <c r="LGA45"/>
      <c r="LGB45"/>
      <c r="LGC45"/>
      <c r="LGD45"/>
      <c r="LGE45"/>
      <c r="LGF45"/>
      <c r="LGG45"/>
      <c r="LGH45"/>
      <c r="LGI45"/>
      <c r="LGJ45"/>
      <c r="LGK45"/>
      <c r="LGL45"/>
      <c r="LGM45"/>
      <c r="LGN45"/>
      <c r="LGO45"/>
      <c r="LGP45"/>
      <c r="LGQ45"/>
      <c r="LGR45"/>
      <c r="LGS45"/>
      <c r="LGT45"/>
      <c r="LGU45"/>
      <c r="LGV45"/>
      <c r="LGW45"/>
      <c r="LGX45"/>
      <c r="LGY45"/>
      <c r="LGZ45"/>
      <c r="LHA45"/>
      <c r="LHB45"/>
      <c r="LHC45"/>
      <c r="LHD45"/>
      <c r="LHE45"/>
      <c r="LHF45"/>
      <c r="LHG45"/>
      <c r="LHH45"/>
      <c r="LHI45"/>
      <c r="LHJ45"/>
      <c r="LHK45"/>
      <c r="LHL45"/>
      <c r="LHM45"/>
      <c r="LHN45"/>
      <c r="LHO45"/>
      <c r="LHP45"/>
      <c r="LHQ45"/>
      <c r="LHR45"/>
      <c r="LHS45"/>
      <c r="LHT45"/>
      <c r="LHU45"/>
      <c r="LHV45"/>
      <c r="LHW45"/>
      <c r="LHX45"/>
      <c r="LHY45"/>
      <c r="LHZ45"/>
      <c r="LIA45"/>
      <c r="LIB45"/>
      <c r="LIC45"/>
      <c r="LID45"/>
      <c r="LIE45"/>
      <c r="LIF45"/>
      <c r="LIG45"/>
      <c r="LIH45"/>
      <c r="LII45"/>
      <c r="LIJ45"/>
      <c r="LIK45"/>
      <c r="LIL45"/>
      <c r="LIM45"/>
      <c r="LIN45"/>
      <c r="LIO45"/>
      <c r="LIP45"/>
      <c r="LIQ45"/>
      <c r="LIR45"/>
      <c r="LIS45"/>
      <c r="LIT45"/>
      <c r="LIU45"/>
      <c r="LIV45"/>
      <c r="LIW45"/>
      <c r="LIX45"/>
      <c r="LIY45"/>
      <c r="LIZ45"/>
      <c r="LJA45"/>
      <c r="LJB45"/>
      <c r="LJC45"/>
      <c r="LJD45"/>
      <c r="LJE45"/>
      <c r="LJF45"/>
      <c r="LJG45"/>
      <c r="LJH45"/>
      <c r="LJI45"/>
      <c r="LJJ45"/>
      <c r="LJK45"/>
      <c r="LJL45"/>
      <c r="LJM45"/>
      <c r="LJN45"/>
      <c r="LJO45"/>
      <c r="LJP45"/>
      <c r="LJQ45"/>
      <c r="LJR45"/>
      <c r="LJS45"/>
      <c r="LJT45"/>
      <c r="LJU45"/>
      <c r="LJV45"/>
      <c r="LJW45"/>
      <c r="LJX45"/>
      <c r="LJY45"/>
      <c r="LJZ45"/>
      <c r="LKA45"/>
      <c r="LKB45"/>
      <c r="LKC45"/>
      <c r="LKD45"/>
      <c r="LKE45"/>
      <c r="LKF45"/>
      <c r="LKG45"/>
      <c r="LKH45"/>
      <c r="LKI45"/>
      <c r="LKJ45"/>
      <c r="LKK45"/>
      <c r="LKL45"/>
      <c r="LKM45"/>
      <c r="LKN45"/>
      <c r="LKO45"/>
      <c r="LKP45"/>
      <c r="LKQ45"/>
      <c r="LKR45"/>
      <c r="LKS45"/>
      <c r="LKT45"/>
      <c r="LKU45"/>
      <c r="LKV45"/>
      <c r="LKW45"/>
      <c r="LKX45"/>
      <c r="LKY45"/>
      <c r="LKZ45"/>
      <c r="LLA45"/>
      <c r="LLB45"/>
      <c r="LLC45"/>
      <c r="LLD45"/>
      <c r="LLE45"/>
      <c r="LLF45"/>
      <c r="LLG45"/>
      <c r="LLH45"/>
      <c r="LLI45"/>
      <c r="LLJ45"/>
      <c r="LLK45"/>
      <c r="LLL45"/>
      <c r="LLM45"/>
      <c r="LLN45"/>
      <c r="LLO45"/>
      <c r="LLP45"/>
      <c r="LLQ45"/>
      <c r="LLR45"/>
      <c r="LLS45"/>
      <c r="LLT45"/>
      <c r="LLU45"/>
      <c r="LLV45"/>
      <c r="LLW45"/>
      <c r="LLX45"/>
      <c r="LLY45"/>
      <c r="LLZ45"/>
      <c r="LMA45"/>
      <c r="LMB45"/>
      <c r="LMC45"/>
      <c r="LMD45"/>
      <c r="LME45"/>
      <c r="LMF45"/>
      <c r="LMG45"/>
      <c r="LMH45"/>
      <c r="LMI45"/>
      <c r="LMJ45"/>
      <c r="LMK45"/>
      <c r="LML45"/>
      <c r="LMM45"/>
      <c r="LMN45"/>
      <c r="LMO45"/>
      <c r="LMP45"/>
      <c r="LMQ45"/>
      <c r="LMR45"/>
      <c r="LMS45"/>
      <c r="LMT45"/>
      <c r="LMU45"/>
      <c r="LMV45"/>
      <c r="LMW45"/>
      <c r="LMX45"/>
      <c r="LMY45"/>
      <c r="LMZ45"/>
      <c r="LNA45"/>
      <c r="LNB45"/>
      <c r="LNC45"/>
      <c r="LND45"/>
      <c r="LNE45"/>
      <c r="LNF45"/>
      <c r="LNG45"/>
      <c r="LNH45"/>
      <c r="LNI45"/>
      <c r="LNJ45"/>
      <c r="LNK45"/>
      <c r="LNL45"/>
      <c r="LNM45"/>
      <c r="LNN45"/>
      <c r="LNO45"/>
      <c r="LNP45"/>
      <c r="LNQ45"/>
      <c r="LNR45"/>
      <c r="LNS45"/>
      <c r="LNT45"/>
      <c r="LNU45"/>
      <c r="LNV45"/>
      <c r="LNW45"/>
      <c r="LNX45"/>
      <c r="LNY45"/>
      <c r="LNZ45"/>
      <c r="LOA45"/>
      <c r="LOB45"/>
      <c r="LOC45"/>
      <c r="LOD45"/>
      <c r="LOE45"/>
      <c r="LOF45"/>
      <c r="LOG45"/>
      <c r="LOH45"/>
      <c r="LOI45"/>
      <c r="LOJ45"/>
      <c r="LOK45"/>
      <c r="LOL45"/>
      <c r="LOM45"/>
      <c r="LON45"/>
      <c r="LOO45"/>
      <c r="LOP45"/>
      <c r="LOQ45"/>
      <c r="LOR45"/>
      <c r="LOS45"/>
      <c r="LOT45"/>
      <c r="LOU45"/>
      <c r="LOV45"/>
      <c r="LOW45"/>
      <c r="LOX45"/>
      <c r="LOY45"/>
      <c r="LOZ45"/>
      <c r="LPA45"/>
      <c r="LPB45"/>
      <c r="LPC45"/>
      <c r="LPD45"/>
      <c r="LPE45"/>
      <c r="LPF45"/>
      <c r="LPG45"/>
      <c r="LPH45"/>
      <c r="LPI45"/>
      <c r="LPJ45"/>
      <c r="LPK45"/>
      <c r="LPL45"/>
      <c r="LPM45"/>
      <c r="LPN45"/>
      <c r="LPO45"/>
      <c r="LPP45"/>
      <c r="LPQ45"/>
      <c r="LPR45"/>
      <c r="LPS45"/>
      <c r="LPT45"/>
      <c r="LPU45"/>
      <c r="LPV45"/>
      <c r="LPW45"/>
      <c r="LPX45"/>
      <c r="LPY45"/>
      <c r="LPZ45"/>
      <c r="LQA45"/>
      <c r="LQB45"/>
      <c r="LQC45"/>
      <c r="LQD45"/>
      <c r="LQE45"/>
      <c r="LQF45"/>
      <c r="LQG45"/>
      <c r="LQH45"/>
      <c r="LQI45"/>
      <c r="LQJ45"/>
      <c r="LQK45"/>
      <c r="LQL45"/>
      <c r="LQM45"/>
      <c r="LQN45"/>
      <c r="LQO45"/>
      <c r="LQP45"/>
      <c r="LQQ45"/>
      <c r="LQR45"/>
      <c r="LQS45"/>
      <c r="LQT45"/>
      <c r="LQU45"/>
      <c r="LQV45"/>
      <c r="LQW45"/>
      <c r="LQX45"/>
      <c r="LQY45"/>
      <c r="LQZ45"/>
      <c r="LRA45"/>
      <c r="LRB45"/>
      <c r="LRC45"/>
      <c r="LRD45"/>
      <c r="LRE45"/>
      <c r="LRF45"/>
      <c r="LRG45"/>
      <c r="LRH45"/>
      <c r="LRI45"/>
      <c r="LRJ45"/>
      <c r="LRK45"/>
      <c r="LRL45"/>
      <c r="LRM45"/>
      <c r="LRN45"/>
      <c r="LRO45"/>
      <c r="LRP45"/>
      <c r="LRQ45"/>
      <c r="LRR45"/>
      <c r="LRS45"/>
      <c r="LRT45"/>
      <c r="LRU45"/>
      <c r="LRV45"/>
      <c r="LRW45"/>
      <c r="LRX45"/>
      <c r="LRY45"/>
      <c r="LRZ45"/>
      <c r="LSA45"/>
      <c r="LSB45"/>
      <c r="LSC45"/>
      <c r="LSD45"/>
      <c r="LSE45"/>
      <c r="LSF45"/>
      <c r="LSG45"/>
      <c r="LSH45"/>
      <c r="LSI45"/>
      <c r="LSJ45"/>
      <c r="LSK45"/>
      <c r="LSL45"/>
      <c r="LSM45"/>
      <c r="LSN45"/>
      <c r="LSO45"/>
      <c r="LSP45"/>
      <c r="LSQ45"/>
      <c r="LSR45"/>
      <c r="LSS45"/>
      <c r="LST45"/>
      <c r="LSU45"/>
      <c r="LSV45"/>
      <c r="LSW45"/>
      <c r="LSX45"/>
      <c r="LSY45"/>
      <c r="LSZ45"/>
      <c r="LTA45"/>
      <c r="LTB45"/>
      <c r="LTC45"/>
      <c r="LTD45"/>
      <c r="LTE45"/>
      <c r="LTF45"/>
      <c r="LTG45"/>
      <c r="LTH45"/>
      <c r="LTI45"/>
      <c r="LTJ45"/>
      <c r="LTK45"/>
      <c r="LTL45"/>
      <c r="LTM45"/>
      <c r="LTN45"/>
      <c r="LTO45"/>
      <c r="LTP45"/>
      <c r="LTQ45"/>
      <c r="LTR45"/>
      <c r="LTS45"/>
      <c r="LTT45"/>
      <c r="LTU45"/>
      <c r="LTV45"/>
      <c r="LTW45"/>
      <c r="LTX45"/>
      <c r="LTY45"/>
      <c r="LTZ45"/>
      <c r="LUA45"/>
      <c r="LUB45"/>
      <c r="LUC45"/>
      <c r="LUD45"/>
      <c r="LUE45"/>
      <c r="LUF45"/>
      <c r="LUG45"/>
      <c r="LUH45"/>
      <c r="LUI45"/>
      <c r="LUJ45"/>
      <c r="LUK45"/>
      <c r="LUL45"/>
      <c r="LUM45"/>
      <c r="LUN45"/>
      <c r="LUO45"/>
      <c r="LUP45"/>
      <c r="LUQ45"/>
      <c r="LUR45"/>
      <c r="LUS45"/>
      <c r="LUT45"/>
      <c r="LUU45"/>
      <c r="LUV45"/>
      <c r="LUW45"/>
      <c r="LUX45"/>
      <c r="LUY45"/>
      <c r="LUZ45"/>
      <c r="LVA45"/>
      <c r="LVB45"/>
      <c r="LVC45"/>
      <c r="LVD45"/>
      <c r="LVE45"/>
      <c r="LVF45"/>
      <c r="LVG45"/>
      <c r="LVH45"/>
      <c r="LVI45"/>
      <c r="LVJ45"/>
      <c r="LVK45"/>
      <c r="LVL45"/>
      <c r="LVM45"/>
      <c r="LVN45"/>
      <c r="LVO45"/>
      <c r="LVP45"/>
      <c r="LVQ45"/>
      <c r="LVR45"/>
      <c r="LVS45"/>
      <c r="LVT45"/>
      <c r="LVU45"/>
      <c r="LVV45"/>
      <c r="LVW45"/>
      <c r="LVX45"/>
      <c r="LVY45"/>
      <c r="LVZ45"/>
      <c r="LWA45"/>
      <c r="LWB45"/>
      <c r="LWC45"/>
      <c r="LWD45"/>
      <c r="LWE45"/>
      <c r="LWF45"/>
      <c r="LWG45"/>
      <c r="LWH45"/>
      <c r="LWI45"/>
      <c r="LWJ45"/>
      <c r="LWK45"/>
      <c r="LWL45"/>
      <c r="LWM45"/>
      <c r="LWN45"/>
      <c r="LWO45"/>
      <c r="LWP45"/>
      <c r="LWQ45"/>
      <c r="LWR45"/>
      <c r="LWS45"/>
      <c r="LWT45"/>
      <c r="LWU45"/>
      <c r="LWV45"/>
      <c r="LWW45"/>
      <c r="LWX45"/>
      <c r="LWY45"/>
      <c r="LWZ45"/>
      <c r="LXA45"/>
      <c r="LXB45"/>
      <c r="LXC45"/>
      <c r="LXD45"/>
      <c r="LXE45"/>
      <c r="LXF45"/>
      <c r="LXG45"/>
      <c r="LXH45"/>
      <c r="LXI45"/>
      <c r="LXJ45"/>
      <c r="LXK45"/>
      <c r="LXL45"/>
      <c r="LXM45"/>
      <c r="LXN45"/>
      <c r="LXO45"/>
      <c r="LXP45"/>
      <c r="LXQ45"/>
      <c r="LXR45"/>
      <c r="LXS45"/>
      <c r="LXT45"/>
      <c r="LXU45"/>
      <c r="LXV45"/>
      <c r="LXW45"/>
      <c r="LXX45"/>
      <c r="LXY45"/>
      <c r="LXZ45"/>
      <c r="LYA45"/>
      <c r="LYB45"/>
      <c r="LYC45"/>
      <c r="LYD45"/>
      <c r="LYE45"/>
      <c r="LYF45"/>
      <c r="LYG45"/>
      <c r="LYH45"/>
      <c r="LYI45"/>
      <c r="LYJ45"/>
      <c r="LYK45"/>
      <c r="LYL45"/>
      <c r="LYM45"/>
      <c r="LYN45"/>
      <c r="LYO45"/>
      <c r="LYP45"/>
      <c r="LYQ45"/>
      <c r="LYR45"/>
      <c r="LYS45"/>
      <c r="LYT45"/>
      <c r="LYU45"/>
      <c r="LYV45"/>
      <c r="LYW45"/>
      <c r="LYX45"/>
      <c r="LYY45"/>
      <c r="LYZ45"/>
      <c r="LZA45"/>
      <c r="LZB45"/>
      <c r="LZC45"/>
      <c r="LZD45"/>
      <c r="LZE45"/>
      <c r="LZF45"/>
      <c r="LZG45"/>
      <c r="LZH45"/>
      <c r="LZI45"/>
      <c r="LZJ45"/>
      <c r="LZK45"/>
      <c r="LZL45"/>
      <c r="LZM45"/>
      <c r="LZN45"/>
      <c r="LZO45"/>
      <c r="LZP45"/>
      <c r="LZQ45"/>
      <c r="LZR45"/>
      <c r="LZS45"/>
      <c r="LZT45"/>
      <c r="LZU45"/>
      <c r="LZV45"/>
      <c r="LZW45"/>
      <c r="LZX45"/>
      <c r="LZY45"/>
      <c r="LZZ45"/>
      <c r="MAA45"/>
      <c r="MAB45"/>
      <c r="MAC45"/>
      <c r="MAD45"/>
      <c r="MAE45"/>
      <c r="MAF45"/>
      <c r="MAG45"/>
      <c r="MAH45"/>
      <c r="MAI45"/>
      <c r="MAJ45"/>
      <c r="MAK45"/>
      <c r="MAL45"/>
      <c r="MAM45"/>
      <c r="MAN45"/>
      <c r="MAO45"/>
      <c r="MAP45"/>
      <c r="MAQ45"/>
      <c r="MAR45"/>
      <c r="MAS45"/>
      <c r="MAT45"/>
      <c r="MAU45"/>
      <c r="MAV45"/>
      <c r="MAW45"/>
      <c r="MAX45"/>
      <c r="MAY45"/>
      <c r="MAZ45"/>
      <c r="MBA45"/>
      <c r="MBB45"/>
      <c r="MBC45"/>
      <c r="MBD45"/>
      <c r="MBE45"/>
      <c r="MBF45"/>
      <c r="MBG45"/>
      <c r="MBH45"/>
      <c r="MBI45"/>
      <c r="MBJ45"/>
      <c r="MBK45"/>
      <c r="MBL45"/>
      <c r="MBM45"/>
      <c r="MBN45"/>
      <c r="MBO45"/>
      <c r="MBP45"/>
      <c r="MBQ45"/>
      <c r="MBR45"/>
      <c r="MBS45"/>
      <c r="MBT45"/>
      <c r="MBU45"/>
      <c r="MBV45"/>
      <c r="MBW45"/>
      <c r="MBX45"/>
      <c r="MBY45"/>
      <c r="MBZ45"/>
      <c r="MCA45"/>
      <c r="MCB45"/>
      <c r="MCC45"/>
      <c r="MCD45"/>
      <c r="MCE45"/>
      <c r="MCF45"/>
      <c r="MCG45"/>
      <c r="MCH45"/>
      <c r="MCI45"/>
      <c r="MCJ45"/>
      <c r="MCK45"/>
      <c r="MCL45"/>
      <c r="MCM45"/>
      <c r="MCN45"/>
      <c r="MCO45"/>
      <c r="MCP45"/>
      <c r="MCQ45"/>
      <c r="MCR45"/>
      <c r="MCS45"/>
      <c r="MCT45"/>
      <c r="MCU45"/>
      <c r="MCV45"/>
      <c r="MCW45"/>
      <c r="MCX45"/>
      <c r="MCY45"/>
      <c r="MCZ45"/>
      <c r="MDA45"/>
      <c r="MDB45"/>
      <c r="MDC45"/>
      <c r="MDD45"/>
      <c r="MDE45"/>
      <c r="MDF45"/>
      <c r="MDG45"/>
      <c r="MDH45"/>
      <c r="MDI45"/>
      <c r="MDJ45"/>
      <c r="MDK45"/>
      <c r="MDL45"/>
      <c r="MDM45"/>
      <c r="MDN45"/>
      <c r="MDO45"/>
      <c r="MDP45"/>
      <c r="MDQ45"/>
      <c r="MDR45"/>
      <c r="MDS45"/>
      <c r="MDT45"/>
      <c r="MDU45"/>
      <c r="MDV45"/>
      <c r="MDW45"/>
      <c r="MDX45"/>
      <c r="MDY45"/>
      <c r="MDZ45"/>
      <c r="MEA45"/>
      <c r="MEB45"/>
      <c r="MEC45"/>
      <c r="MED45"/>
      <c r="MEE45"/>
      <c r="MEF45"/>
      <c r="MEG45"/>
      <c r="MEH45"/>
      <c r="MEI45"/>
      <c r="MEJ45"/>
      <c r="MEK45"/>
      <c r="MEL45"/>
      <c r="MEM45"/>
      <c r="MEN45"/>
      <c r="MEO45"/>
      <c r="MEP45"/>
      <c r="MEQ45"/>
      <c r="MER45"/>
      <c r="MES45"/>
      <c r="MET45"/>
      <c r="MEU45"/>
      <c r="MEV45"/>
      <c r="MEW45"/>
      <c r="MEX45"/>
      <c r="MEY45"/>
      <c r="MEZ45"/>
      <c r="MFA45"/>
      <c r="MFB45"/>
      <c r="MFC45"/>
      <c r="MFD45"/>
      <c r="MFE45"/>
      <c r="MFF45"/>
      <c r="MFG45"/>
      <c r="MFH45"/>
      <c r="MFI45"/>
      <c r="MFJ45"/>
      <c r="MFK45"/>
      <c r="MFL45"/>
      <c r="MFM45"/>
      <c r="MFN45"/>
      <c r="MFO45"/>
      <c r="MFP45"/>
      <c r="MFQ45"/>
      <c r="MFR45"/>
      <c r="MFS45"/>
      <c r="MFT45"/>
      <c r="MFU45"/>
      <c r="MFV45"/>
      <c r="MFW45"/>
      <c r="MFX45"/>
      <c r="MFY45"/>
      <c r="MFZ45"/>
      <c r="MGA45"/>
      <c r="MGB45"/>
      <c r="MGC45"/>
      <c r="MGD45"/>
      <c r="MGE45"/>
      <c r="MGF45"/>
      <c r="MGG45"/>
      <c r="MGH45"/>
      <c r="MGI45"/>
      <c r="MGJ45"/>
      <c r="MGK45"/>
      <c r="MGL45"/>
      <c r="MGM45"/>
      <c r="MGN45"/>
      <c r="MGO45"/>
      <c r="MGP45"/>
      <c r="MGQ45"/>
      <c r="MGR45"/>
      <c r="MGS45"/>
      <c r="MGT45"/>
      <c r="MGU45"/>
      <c r="MGV45"/>
      <c r="MGW45"/>
      <c r="MGX45"/>
      <c r="MGY45"/>
      <c r="MGZ45"/>
      <c r="MHA45"/>
      <c r="MHB45"/>
      <c r="MHC45"/>
      <c r="MHD45"/>
      <c r="MHE45"/>
      <c r="MHF45"/>
      <c r="MHG45"/>
      <c r="MHH45"/>
      <c r="MHI45"/>
      <c r="MHJ45"/>
      <c r="MHK45"/>
      <c r="MHL45"/>
      <c r="MHM45"/>
      <c r="MHN45"/>
      <c r="MHO45"/>
      <c r="MHP45"/>
      <c r="MHQ45"/>
      <c r="MHR45"/>
      <c r="MHS45"/>
      <c r="MHT45"/>
      <c r="MHU45"/>
      <c r="MHV45"/>
      <c r="MHW45"/>
      <c r="MHX45"/>
      <c r="MHY45"/>
      <c r="MHZ45"/>
      <c r="MIA45"/>
      <c r="MIB45"/>
      <c r="MIC45"/>
      <c r="MID45"/>
      <c r="MIE45"/>
      <c r="MIF45"/>
      <c r="MIG45"/>
      <c r="MIH45"/>
      <c r="MII45"/>
      <c r="MIJ45"/>
      <c r="MIK45"/>
      <c r="MIL45"/>
      <c r="MIM45"/>
      <c r="MIN45"/>
      <c r="MIO45"/>
      <c r="MIP45"/>
      <c r="MIQ45"/>
      <c r="MIR45"/>
      <c r="MIS45"/>
      <c r="MIT45"/>
      <c r="MIU45"/>
      <c r="MIV45"/>
      <c r="MIW45"/>
      <c r="MIX45"/>
      <c r="MIY45"/>
      <c r="MIZ45"/>
      <c r="MJA45"/>
      <c r="MJB45"/>
      <c r="MJC45"/>
      <c r="MJD45"/>
      <c r="MJE45"/>
      <c r="MJF45"/>
      <c r="MJG45"/>
      <c r="MJH45"/>
      <c r="MJI45"/>
      <c r="MJJ45"/>
      <c r="MJK45"/>
      <c r="MJL45"/>
      <c r="MJM45"/>
      <c r="MJN45"/>
      <c r="MJO45"/>
      <c r="MJP45"/>
      <c r="MJQ45"/>
      <c r="MJR45"/>
      <c r="MJS45"/>
      <c r="MJT45"/>
      <c r="MJU45"/>
      <c r="MJV45"/>
      <c r="MJW45"/>
      <c r="MJX45"/>
      <c r="MJY45"/>
      <c r="MJZ45"/>
      <c r="MKA45"/>
      <c r="MKB45"/>
      <c r="MKC45"/>
      <c r="MKD45"/>
      <c r="MKE45"/>
      <c r="MKF45"/>
      <c r="MKG45"/>
      <c r="MKH45"/>
      <c r="MKI45"/>
      <c r="MKJ45"/>
      <c r="MKK45"/>
      <c r="MKL45"/>
      <c r="MKM45"/>
      <c r="MKN45"/>
      <c r="MKO45"/>
      <c r="MKP45"/>
      <c r="MKQ45"/>
      <c r="MKR45"/>
      <c r="MKS45"/>
      <c r="MKT45"/>
      <c r="MKU45"/>
      <c r="MKV45"/>
      <c r="MKW45"/>
      <c r="MKX45"/>
      <c r="MKY45"/>
      <c r="MKZ45"/>
      <c r="MLA45"/>
      <c r="MLB45"/>
      <c r="MLC45"/>
      <c r="MLD45"/>
      <c r="MLE45"/>
      <c r="MLF45"/>
      <c r="MLG45"/>
      <c r="MLH45"/>
      <c r="MLI45"/>
      <c r="MLJ45"/>
      <c r="MLK45"/>
      <c r="MLL45"/>
      <c r="MLM45"/>
      <c r="MLN45"/>
      <c r="MLO45"/>
      <c r="MLP45"/>
      <c r="MLQ45"/>
      <c r="MLR45"/>
      <c r="MLS45"/>
      <c r="MLT45"/>
      <c r="MLU45"/>
      <c r="MLV45"/>
      <c r="MLW45"/>
      <c r="MLX45"/>
      <c r="MLY45"/>
      <c r="MLZ45"/>
      <c r="MMA45"/>
      <c r="MMB45"/>
      <c r="MMC45"/>
      <c r="MMD45"/>
      <c r="MME45"/>
      <c r="MMF45"/>
      <c r="MMG45"/>
      <c r="MMH45"/>
      <c r="MMI45"/>
      <c r="MMJ45"/>
      <c r="MMK45"/>
      <c r="MML45"/>
      <c r="MMM45"/>
      <c r="MMN45"/>
      <c r="MMO45"/>
      <c r="MMP45"/>
      <c r="MMQ45"/>
      <c r="MMR45"/>
      <c r="MMS45"/>
      <c r="MMT45"/>
      <c r="MMU45"/>
      <c r="MMV45"/>
      <c r="MMW45"/>
      <c r="MMX45"/>
      <c r="MMY45"/>
      <c r="MMZ45"/>
      <c r="MNA45"/>
      <c r="MNB45"/>
      <c r="MNC45"/>
      <c r="MND45"/>
      <c r="MNE45"/>
      <c r="MNF45"/>
      <c r="MNG45"/>
      <c r="MNH45"/>
      <c r="MNI45"/>
      <c r="MNJ45"/>
      <c r="MNK45"/>
      <c r="MNL45"/>
      <c r="MNM45"/>
      <c r="MNN45"/>
      <c r="MNO45"/>
      <c r="MNP45"/>
      <c r="MNQ45"/>
      <c r="MNR45"/>
      <c r="MNS45"/>
      <c r="MNT45"/>
      <c r="MNU45"/>
      <c r="MNV45"/>
      <c r="MNW45"/>
      <c r="MNX45"/>
      <c r="MNY45"/>
      <c r="MNZ45"/>
      <c r="MOA45"/>
      <c r="MOB45"/>
      <c r="MOC45"/>
      <c r="MOD45"/>
      <c r="MOE45"/>
      <c r="MOF45"/>
      <c r="MOG45"/>
      <c r="MOH45"/>
      <c r="MOI45"/>
      <c r="MOJ45"/>
      <c r="MOK45"/>
      <c r="MOL45"/>
      <c r="MOM45"/>
      <c r="MON45"/>
      <c r="MOO45"/>
      <c r="MOP45"/>
      <c r="MOQ45"/>
      <c r="MOR45"/>
      <c r="MOS45"/>
      <c r="MOT45"/>
      <c r="MOU45"/>
      <c r="MOV45"/>
      <c r="MOW45"/>
      <c r="MOX45"/>
      <c r="MOY45"/>
      <c r="MOZ45"/>
      <c r="MPA45"/>
      <c r="MPB45"/>
      <c r="MPC45"/>
      <c r="MPD45"/>
      <c r="MPE45"/>
      <c r="MPF45"/>
      <c r="MPG45"/>
      <c r="MPH45"/>
      <c r="MPI45"/>
      <c r="MPJ45"/>
      <c r="MPK45"/>
      <c r="MPL45"/>
      <c r="MPM45"/>
      <c r="MPN45"/>
      <c r="MPO45"/>
      <c r="MPP45"/>
      <c r="MPQ45"/>
      <c r="MPR45"/>
      <c r="MPS45"/>
      <c r="MPT45"/>
      <c r="MPU45"/>
      <c r="MPV45"/>
      <c r="MPW45"/>
      <c r="MPX45"/>
      <c r="MPY45"/>
      <c r="MPZ45"/>
      <c r="MQA45"/>
      <c r="MQB45"/>
      <c r="MQC45"/>
      <c r="MQD45"/>
      <c r="MQE45"/>
      <c r="MQF45"/>
      <c r="MQG45"/>
      <c r="MQH45"/>
      <c r="MQI45"/>
      <c r="MQJ45"/>
      <c r="MQK45"/>
      <c r="MQL45"/>
      <c r="MQM45"/>
      <c r="MQN45"/>
      <c r="MQO45"/>
      <c r="MQP45"/>
      <c r="MQQ45"/>
      <c r="MQR45"/>
      <c r="MQS45"/>
      <c r="MQT45"/>
      <c r="MQU45"/>
      <c r="MQV45"/>
      <c r="MQW45"/>
      <c r="MQX45"/>
      <c r="MQY45"/>
      <c r="MQZ45"/>
      <c r="MRA45"/>
      <c r="MRB45"/>
      <c r="MRC45"/>
      <c r="MRD45"/>
      <c r="MRE45"/>
      <c r="MRF45"/>
      <c r="MRG45"/>
      <c r="MRH45"/>
      <c r="MRI45"/>
      <c r="MRJ45"/>
      <c r="MRK45"/>
      <c r="MRL45"/>
      <c r="MRM45"/>
      <c r="MRN45"/>
      <c r="MRO45"/>
      <c r="MRP45"/>
      <c r="MRQ45"/>
      <c r="MRR45"/>
      <c r="MRS45"/>
      <c r="MRT45"/>
      <c r="MRU45"/>
      <c r="MRV45"/>
      <c r="MRW45"/>
      <c r="MRX45"/>
      <c r="MRY45"/>
      <c r="MRZ45"/>
      <c r="MSA45"/>
      <c r="MSB45"/>
      <c r="MSC45"/>
      <c r="MSD45"/>
      <c r="MSE45"/>
      <c r="MSF45"/>
      <c r="MSG45"/>
      <c r="MSH45"/>
      <c r="MSI45"/>
      <c r="MSJ45"/>
      <c r="MSK45"/>
      <c r="MSL45"/>
      <c r="MSM45"/>
      <c r="MSN45"/>
      <c r="MSO45"/>
      <c r="MSP45"/>
      <c r="MSQ45"/>
      <c r="MSR45"/>
      <c r="MSS45"/>
      <c r="MST45"/>
      <c r="MSU45"/>
      <c r="MSV45"/>
      <c r="MSW45"/>
      <c r="MSX45"/>
      <c r="MSY45"/>
      <c r="MSZ45"/>
      <c r="MTA45"/>
      <c r="MTB45"/>
      <c r="MTC45"/>
      <c r="MTD45"/>
      <c r="MTE45"/>
      <c r="MTF45"/>
      <c r="MTG45"/>
      <c r="MTH45"/>
      <c r="MTI45"/>
      <c r="MTJ45"/>
      <c r="MTK45"/>
      <c r="MTL45"/>
      <c r="MTM45"/>
      <c r="MTN45"/>
      <c r="MTO45"/>
      <c r="MTP45"/>
      <c r="MTQ45"/>
      <c r="MTR45"/>
      <c r="MTS45"/>
      <c r="MTT45"/>
      <c r="MTU45"/>
      <c r="MTV45"/>
      <c r="MTW45"/>
      <c r="MTX45"/>
      <c r="MTY45"/>
      <c r="MTZ45"/>
      <c r="MUA45"/>
      <c r="MUB45"/>
      <c r="MUC45"/>
      <c r="MUD45"/>
      <c r="MUE45"/>
      <c r="MUF45"/>
      <c r="MUG45"/>
      <c r="MUH45"/>
      <c r="MUI45"/>
      <c r="MUJ45"/>
      <c r="MUK45"/>
      <c r="MUL45"/>
      <c r="MUM45"/>
      <c r="MUN45"/>
      <c r="MUO45"/>
      <c r="MUP45"/>
      <c r="MUQ45"/>
      <c r="MUR45"/>
      <c r="MUS45"/>
      <c r="MUT45"/>
      <c r="MUU45"/>
      <c r="MUV45"/>
      <c r="MUW45"/>
      <c r="MUX45"/>
      <c r="MUY45"/>
      <c r="MUZ45"/>
      <c r="MVA45"/>
      <c r="MVB45"/>
      <c r="MVC45"/>
      <c r="MVD45"/>
      <c r="MVE45"/>
      <c r="MVF45"/>
      <c r="MVG45"/>
      <c r="MVH45"/>
      <c r="MVI45"/>
      <c r="MVJ45"/>
      <c r="MVK45"/>
      <c r="MVL45"/>
      <c r="MVM45"/>
      <c r="MVN45"/>
      <c r="MVO45"/>
      <c r="MVP45"/>
      <c r="MVQ45"/>
      <c r="MVR45"/>
      <c r="MVS45"/>
      <c r="MVT45"/>
      <c r="MVU45"/>
      <c r="MVV45"/>
      <c r="MVW45"/>
      <c r="MVX45"/>
      <c r="MVY45"/>
      <c r="MVZ45"/>
      <c r="MWA45"/>
      <c r="MWB45"/>
      <c r="MWC45"/>
      <c r="MWD45"/>
      <c r="MWE45"/>
      <c r="MWF45"/>
      <c r="MWG45"/>
      <c r="MWH45"/>
      <c r="MWI45"/>
      <c r="MWJ45"/>
      <c r="MWK45"/>
      <c r="MWL45"/>
      <c r="MWM45"/>
      <c r="MWN45"/>
      <c r="MWO45"/>
      <c r="MWP45"/>
      <c r="MWQ45"/>
      <c r="MWR45"/>
      <c r="MWS45"/>
      <c r="MWT45"/>
      <c r="MWU45"/>
      <c r="MWV45"/>
      <c r="MWW45"/>
      <c r="MWX45"/>
      <c r="MWY45"/>
      <c r="MWZ45"/>
      <c r="MXA45"/>
      <c r="MXB45"/>
      <c r="MXC45"/>
      <c r="MXD45"/>
      <c r="MXE45"/>
      <c r="MXF45"/>
      <c r="MXG45"/>
      <c r="MXH45"/>
      <c r="MXI45"/>
      <c r="MXJ45"/>
      <c r="MXK45"/>
      <c r="MXL45"/>
      <c r="MXM45"/>
      <c r="MXN45"/>
      <c r="MXO45"/>
      <c r="MXP45"/>
      <c r="MXQ45"/>
      <c r="MXR45"/>
      <c r="MXS45"/>
      <c r="MXT45"/>
      <c r="MXU45"/>
      <c r="MXV45"/>
      <c r="MXW45"/>
      <c r="MXX45"/>
      <c r="MXY45"/>
      <c r="MXZ45"/>
      <c r="MYA45"/>
      <c r="MYB45"/>
      <c r="MYC45"/>
      <c r="MYD45"/>
      <c r="MYE45"/>
      <c r="MYF45"/>
      <c r="MYG45"/>
      <c r="MYH45"/>
      <c r="MYI45"/>
      <c r="MYJ45"/>
      <c r="MYK45"/>
      <c r="MYL45"/>
      <c r="MYM45"/>
      <c r="MYN45"/>
      <c r="MYO45"/>
      <c r="MYP45"/>
      <c r="MYQ45"/>
      <c r="MYR45"/>
      <c r="MYS45"/>
      <c r="MYT45"/>
      <c r="MYU45"/>
      <c r="MYV45"/>
      <c r="MYW45"/>
      <c r="MYX45"/>
      <c r="MYY45"/>
      <c r="MYZ45"/>
      <c r="MZA45"/>
      <c r="MZB45"/>
      <c r="MZC45"/>
      <c r="MZD45"/>
      <c r="MZE45"/>
      <c r="MZF45"/>
      <c r="MZG45"/>
      <c r="MZH45"/>
      <c r="MZI45"/>
      <c r="MZJ45"/>
      <c r="MZK45"/>
      <c r="MZL45"/>
      <c r="MZM45"/>
      <c r="MZN45"/>
      <c r="MZO45"/>
      <c r="MZP45"/>
      <c r="MZQ45"/>
      <c r="MZR45"/>
      <c r="MZS45"/>
      <c r="MZT45"/>
      <c r="MZU45"/>
      <c r="MZV45"/>
      <c r="MZW45"/>
      <c r="MZX45"/>
      <c r="MZY45"/>
      <c r="MZZ45"/>
      <c r="NAA45"/>
      <c r="NAB45"/>
      <c r="NAC45"/>
      <c r="NAD45"/>
      <c r="NAE45"/>
      <c r="NAF45"/>
      <c r="NAG45"/>
      <c r="NAH45"/>
      <c r="NAI45"/>
      <c r="NAJ45"/>
      <c r="NAK45"/>
      <c r="NAL45"/>
      <c r="NAM45"/>
      <c r="NAN45"/>
      <c r="NAO45"/>
      <c r="NAP45"/>
      <c r="NAQ45"/>
      <c r="NAR45"/>
      <c r="NAS45"/>
      <c r="NAT45"/>
      <c r="NAU45"/>
      <c r="NAV45"/>
      <c r="NAW45"/>
      <c r="NAX45"/>
      <c r="NAY45"/>
      <c r="NAZ45"/>
      <c r="NBA45"/>
      <c r="NBB45"/>
      <c r="NBC45"/>
      <c r="NBD45"/>
      <c r="NBE45"/>
      <c r="NBF45"/>
      <c r="NBG45"/>
      <c r="NBH45"/>
      <c r="NBI45"/>
      <c r="NBJ45"/>
      <c r="NBK45"/>
      <c r="NBL45"/>
      <c r="NBM45"/>
      <c r="NBN45"/>
      <c r="NBO45"/>
      <c r="NBP45"/>
      <c r="NBQ45"/>
      <c r="NBR45"/>
      <c r="NBS45"/>
      <c r="NBT45"/>
      <c r="NBU45"/>
      <c r="NBV45"/>
      <c r="NBW45"/>
      <c r="NBX45"/>
      <c r="NBY45"/>
      <c r="NBZ45"/>
      <c r="NCA45"/>
      <c r="NCB45"/>
      <c r="NCC45"/>
      <c r="NCD45"/>
      <c r="NCE45"/>
      <c r="NCF45"/>
      <c r="NCG45"/>
      <c r="NCH45"/>
      <c r="NCI45"/>
      <c r="NCJ45"/>
      <c r="NCK45"/>
      <c r="NCL45"/>
      <c r="NCM45"/>
      <c r="NCN45"/>
      <c r="NCO45"/>
      <c r="NCP45"/>
      <c r="NCQ45"/>
      <c r="NCR45"/>
      <c r="NCS45"/>
      <c r="NCT45"/>
      <c r="NCU45"/>
      <c r="NCV45"/>
      <c r="NCW45"/>
      <c r="NCX45"/>
      <c r="NCY45"/>
      <c r="NCZ45"/>
      <c r="NDA45"/>
      <c r="NDB45"/>
      <c r="NDC45"/>
      <c r="NDD45"/>
      <c r="NDE45"/>
      <c r="NDF45"/>
      <c r="NDG45"/>
      <c r="NDH45"/>
      <c r="NDI45"/>
      <c r="NDJ45"/>
      <c r="NDK45"/>
      <c r="NDL45"/>
      <c r="NDM45"/>
      <c r="NDN45"/>
      <c r="NDO45"/>
      <c r="NDP45"/>
      <c r="NDQ45"/>
      <c r="NDR45"/>
      <c r="NDS45"/>
      <c r="NDT45"/>
      <c r="NDU45"/>
      <c r="NDV45"/>
      <c r="NDW45"/>
      <c r="NDX45"/>
      <c r="NDY45"/>
      <c r="NDZ45"/>
      <c r="NEA45"/>
      <c r="NEB45"/>
      <c r="NEC45"/>
      <c r="NED45"/>
      <c r="NEE45"/>
      <c r="NEF45"/>
      <c r="NEG45"/>
      <c r="NEH45"/>
      <c r="NEI45"/>
      <c r="NEJ45"/>
      <c r="NEK45"/>
      <c r="NEL45"/>
      <c r="NEM45"/>
      <c r="NEN45"/>
      <c r="NEO45"/>
      <c r="NEP45"/>
      <c r="NEQ45"/>
      <c r="NER45"/>
      <c r="NES45"/>
      <c r="NET45"/>
      <c r="NEU45"/>
      <c r="NEV45"/>
      <c r="NEW45"/>
      <c r="NEX45"/>
      <c r="NEY45"/>
      <c r="NEZ45"/>
      <c r="NFA45"/>
      <c r="NFB45"/>
      <c r="NFC45"/>
      <c r="NFD45"/>
      <c r="NFE45"/>
      <c r="NFF45"/>
      <c r="NFG45"/>
      <c r="NFH45"/>
      <c r="NFI45"/>
      <c r="NFJ45"/>
      <c r="NFK45"/>
      <c r="NFL45"/>
      <c r="NFM45"/>
      <c r="NFN45"/>
      <c r="NFO45"/>
      <c r="NFP45"/>
      <c r="NFQ45"/>
      <c r="NFR45"/>
      <c r="NFS45"/>
      <c r="NFT45"/>
      <c r="NFU45"/>
      <c r="NFV45"/>
      <c r="NFW45"/>
      <c r="NFX45"/>
      <c r="NFY45"/>
      <c r="NFZ45"/>
      <c r="NGA45"/>
      <c r="NGB45"/>
      <c r="NGC45"/>
      <c r="NGD45"/>
      <c r="NGE45"/>
      <c r="NGF45"/>
      <c r="NGG45"/>
      <c r="NGH45"/>
      <c r="NGI45"/>
      <c r="NGJ45"/>
      <c r="NGK45"/>
      <c r="NGL45"/>
      <c r="NGM45"/>
      <c r="NGN45"/>
      <c r="NGO45"/>
      <c r="NGP45"/>
      <c r="NGQ45"/>
      <c r="NGR45"/>
      <c r="NGS45"/>
      <c r="NGT45"/>
      <c r="NGU45"/>
      <c r="NGV45"/>
      <c r="NGW45"/>
      <c r="NGX45"/>
      <c r="NGY45"/>
      <c r="NGZ45"/>
      <c r="NHA45"/>
      <c r="NHB45"/>
      <c r="NHC45"/>
      <c r="NHD45"/>
      <c r="NHE45"/>
      <c r="NHF45"/>
      <c r="NHG45"/>
      <c r="NHH45"/>
      <c r="NHI45"/>
      <c r="NHJ45"/>
      <c r="NHK45"/>
      <c r="NHL45"/>
      <c r="NHM45"/>
      <c r="NHN45"/>
      <c r="NHO45"/>
      <c r="NHP45"/>
      <c r="NHQ45"/>
      <c r="NHR45"/>
      <c r="NHS45"/>
      <c r="NHT45"/>
      <c r="NHU45"/>
      <c r="NHV45"/>
      <c r="NHW45"/>
      <c r="NHX45"/>
      <c r="NHY45"/>
      <c r="NHZ45"/>
      <c r="NIA45"/>
      <c r="NIB45"/>
      <c r="NIC45"/>
      <c r="NID45"/>
      <c r="NIE45"/>
      <c r="NIF45"/>
      <c r="NIG45"/>
      <c r="NIH45"/>
      <c r="NII45"/>
      <c r="NIJ45"/>
      <c r="NIK45"/>
      <c r="NIL45"/>
      <c r="NIM45"/>
      <c r="NIN45"/>
      <c r="NIO45"/>
      <c r="NIP45"/>
      <c r="NIQ45"/>
      <c r="NIR45"/>
      <c r="NIS45"/>
      <c r="NIT45"/>
      <c r="NIU45"/>
      <c r="NIV45"/>
      <c r="NIW45"/>
      <c r="NIX45"/>
      <c r="NIY45"/>
      <c r="NIZ45"/>
      <c r="NJA45"/>
      <c r="NJB45"/>
      <c r="NJC45"/>
      <c r="NJD45"/>
      <c r="NJE45"/>
      <c r="NJF45"/>
      <c r="NJG45"/>
      <c r="NJH45"/>
      <c r="NJI45"/>
      <c r="NJJ45"/>
      <c r="NJK45"/>
      <c r="NJL45"/>
      <c r="NJM45"/>
      <c r="NJN45"/>
      <c r="NJO45"/>
      <c r="NJP45"/>
      <c r="NJQ45"/>
      <c r="NJR45"/>
      <c r="NJS45"/>
      <c r="NJT45"/>
      <c r="NJU45"/>
      <c r="NJV45"/>
      <c r="NJW45"/>
      <c r="NJX45"/>
      <c r="NJY45"/>
      <c r="NJZ45"/>
      <c r="NKA45"/>
      <c r="NKB45"/>
      <c r="NKC45"/>
      <c r="NKD45"/>
      <c r="NKE45"/>
      <c r="NKF45"/>
      <c r="NKG45"/>
      <c r="NKH45"/>
      <c r="NKI45"/>
      <c r="NKJ45"/>
      <c r="NKK45"/>
      <c r="NKL45"/>
      <c r="NKM45"/>
      <c r="NKN45"/>
      <c r="NKO45"/>
      <c r="NKP45"/>
      <c r="NKQ45"/>
      <c r="NKR45"/>
      <c r="NKS45"/>
      <c r="NKT45"/>
      <c r="NKU45"/>
      <c r="NKV45"/>
      <c r="NKW45"/>
      <c r="NKX45"/>
      <c r="NKY45"/>
      <c r="NKZ45"/>
      <c r="NLA45"/>
      <c r="NLB45"/>
      <c r="NLC45"/>
      <c r="NLD45"/>
      <c r="NLE45"/>
      <c r="NLF45"/>
      <c r="NLG45"/>
      <c r="NLH45"/>
      <c r="NLI45"/>
      <c r="NLJ45"/>
      <c r="NLK45"/>
      <c r="NLL45"/>
      <c r="NLM45"/>
      <c r="NLN45"/>
      <c r="NLO45"/>
      <c r="NLP45"/>
      <c r="NLQ45"/>
      <c r="NLR45"/>
      <c r="NLS45"/>
      <c r="NLT45"/>
      <c r="NLU45"/>
      <c r="NLV45"/>
      <c r="NLW45"/>
      <c r="NLX45"/>
      <c r="NLY45"/>
      <c r="NLZ45"/>
      <c r="NMA45"/>
      <c r="NMB45"/>
      <c r="NMC45"/>
      <c r="NMD45"/>
      <c r="NME45"/>
      <c r="NMF45"/>
      <c r="NMG45"/>
      <c r="NMH45"/>
      <c r="NMI45"/>
      <c r="NMJ45"/>
      <c r="NMK45"/>
      <c r="NML45"/>
      <c r="NMM45"/>
      <c r="NMN45"/>
      <c r="NMO45"/>
      <c r="NMP45"/>
      <c r="NMQ45"/>
      <c r="NMR45"/>
      <c r="NMS45"/>
      <c r="NMT45"/>
      <c r="NMU45"/>
      <c r="NMV45"/>
      <c r="NMW45"/>
      <c r="NMX45"/>
      <c r="NMY45"/>
      <c r="NMZ45"/>
      <c r="NNA45"/>
      <c r="NNB45"/>
      <c r="NNC45"/>
      <c r="NND45"/>
      <c r="NNE45"/>
      <c r="NNF45"/>
      <c r="NNG45"/>
      <c r="NNH45"/>
      <c r="NNI45"/>
      <c r="NNJ45"/>
      <c r="NNK45"/>
      <c r="NNL45"/>
      <c r="NNM45"/>
      <c r="NNN45"/>
      <c r="NNO45"/>
      <c r="NNP45"/>
      <c r="NNQ45"/>
      <c r="NNR45"/>
      <c r="NNS45"/>
      <c r="NNT45"/>
      <c r="NNU45"/>
      <c r="NNV45"/>
      <c r="NNW45"/>
      <c r="NNX45"/>
      <c r="NNY45"/>
      <c r="NNZ45"/>
      <c r="NOA45"/>
      <c r="NOB45"/>
      <c r="NOC45"/>
      <c r="NOD45"/>
      <c r="NOE45"/>
      <c r="NOF45"/>
      <c r="NOG45"/>
      <c r="NOH45"/>
      <c r="NOI45"/>
      <c r="NOJ45"/>
      <c r="NOK45"/>
      <c r="NOL45"/>
      <c r="NOM45"/>
      <c r="NON45"/>
      <c r="NOO45"/>
      <c r="NOP45"/>
      <c r="NOQ45"/>
      <c r="NOR45"/>
      <c r="NOS45"/>
      <c r="NOT45"/>
      <c r="NOU45"/>
      <c r="NOV45"/>
      <c r="NOW45"/>
      <c r="NOX45"/>
      <c r="NOY45"/>
      <c r="NOZ45"/>
      <c r="NPA45"/>
      <c r="NPB45"/>
      <c r="NPC45"/>
      <c r="NPD45"/>
      <c r="NPE45"/>
      <c r="NPF45"/>
      <c r="NPG45"/>
      <c r="NPH45"/>
      <c r="NPI45"/>
      <c r="NPJ45"/>
      <c r="NPK45"/>
      <c r="NPL45"/>
      <c r="NPM45"/>
      <c r="NPN45"/>
      <c r="NPO45"/>
      <c r="NPP45"/>
      <c r="NPQ45"/>
      <c r="NPR45"/>
      <c r="NPS45"/>
      <c r="NPT45"/>
      <c r="NPU45"/>
      <c r="NPV45"/>
      <c r="NPW45"/>
      <c r="NPX45"/>
      <c r="NPY45"/>
      <c r="NPZ45"/>
      <c r="NQA45"/>
      <c r="NQB45"/>
      <c r="NQC45"/>
      <c r="NQD45"/>
      <c r="NQE45"/>
      <c r="NQF45"/>
      <c r="NQG45"/>
      <c r="NQH45"/>
      <c r="NQI45"/>
      <c r="NQJ45"/>
      <c r="NQK45"/>
      <c r="NQL45"/>
      <c r="NQM45"/>
      <c r="NQN45"/>
      <c r="NQO45"/>
      <c r="NQP45"/>
      <c r="NQQ45"/>
      <c r="NQR45"/>
      <c r="NQS45"/>
      <c r="NQT45"/>
      <c r="NQU45"/>
      <c r="NQV45"/>
      <c r="NQW45"/>
      <c r="NQX45"/>
      <c r="NQY45"/>
      <c r="NQZ45"/>
      <c r="NRA45"/>
      <c r="NRB45"/>
      <c r="NRC45"/>
      <c r="NRD45"/>
      <c r="NRE45"/>
      <c r="NRF45"/>
      <c r="NRG45"/>
      <c r="NRH45"/>
      <c r="NRI45"/>
      <c r="NRJ45"/>
      <c r="NRK45"/>
      <c r="NRL45"/>
      <c r="NRM45"/>
      <c r="NRN45"/>
      <c r="NRO45"/>
      <c r="NRP45"/>
      <c r="NRQ45"/>
      <c r="NRR45"/>
      <c r="NRS45"/>
      <c r="NRT45"/>
      <c r="NRU45"/>
      <c r="NRV45"/>
      <c r="NRW45"/>
      <c r="NRX45"/>
      <c r="NRY45"/>
      <c r="NRZ45"/>
      <c r="NSA45"/>
      <c r="NSB45"/>
      <c r="NSC45"/>
      <c r="NSD45"/>
      <c r="NSE45"/>
      <c r="NSF45"/>
      <c r="NSG45"/>
      <c r="NSH45"/>
      <c r="NSI45"/>
      <c r="NSJ45"/>
      <c r="NSK45"/>
      <c r="NSL45"/>
      <c r="NSM45"/>
      <c r="NSN45"/>
      <c r="NSO45"/>
      <c r="NSP45"/>
      <c r="NSQ45"/>
      <c r="NSR45"/>
      <c r="NSS45"/>
      <c r="NST45"/>
      <c r="NSU45"/>
      <c r="NSV45"/>
      <c r="NSW45"/>
      <c r="NSX45"/>
      <c r="NSY45"/>
      <c r="NSZ45"/>
      <c r="NTA45"/>
      <c r="NTB45"/>
      <c r="NTC45"/>
      <c r="NTD45"/>
      <c r="NTE45"/>
      <c r="NTF45"/>
      <c r="NTG45"/>
      <c r="NTH45"/>
      <c r="NTI45"/>
      <c r="NTJ45"/>
      <c r="NTK45"/>
      <c r="NTL45"/>
      <c r="NTM45"/>
      <c r="NTN45"/>
      <c r="NTO45"/>
      <c r="NTP45"/>
      <c r="NTQ45"/>
      <c r="NTR45"/>
      <c r="NTS45"/>
      <c r="NTT45"/>
      <c r="NTU45"/>
      <c r="NTV45"/>
      <c r="NTW45"/>
      <c r="NTX45"/>
      <c r="NTY45"/>
      <c r="NTZ45"/>
      <c r="NUA45"/>
      <c r="NUB45"/>
      <c r="NUC45"/>
      <c r="NUD45"/>
      <c r="NUE45"/>
      <c r="NUF45"/>
      <c r="NUG45"/>
      <c r="NUH45"/>
      <c r="NUI45"/>
      <c r="NUJ45"/>
      <c r="NUK45"/>
      <c r="NUL45"/>
      <c r="NUM45"/>
      <c r="NUN45"/>
      <c r="NUO45"/>
      <c r="NUP45"/>
      <c r="NUQ45"/>
      <c r="NUR45"/>
      <c r="NUS45"/>
      <c r="NUT45"/>
      <c r="NUU45"/>
      <c r="NUV45"/>
      <c r="NUW45"/>
      <c r="NUX45"/>
      <c r="NUY45"/>
      <c r="NUZ45"/>
      <c r="NVA45"/>
      <c r="NVB45"/>
      <c r="NVC45"/>
      <c r="NVD45"/>
      <c r="NVE45"/>
      <c r="NVF45"/>
      <c r="NVG45"/>
      <c r="NVH45"/>
      <c r="NVI45"/>
      <c r="NVJ45"/>
      <c r="NVK45"/>
      <c r="NVL45"/>
      <c r="NVM45"/>
      <c r="NVN45"/>
      <c r="NVO45"/>
      <c r="NVP45"/>
      <c r="NVQ45"/>
      <c r="NVR45"/>
      <c r="NVS45"/>
      <c r="NVT45"/>
      <c r="NVU45"/>
      <c r="NVV45"/>
      <c r="NVW45"/>
      <c r="NVX45"/>
      <c r="NVY45"/>
      <c r="NVZ45"/>
      <c r="NWA45"/>
      <c r="NWB45"/>
      <c r="NWC45"/>
      <c r="NWD45"/>
      <c r="NWE45"/>
      <c r="NWF45"/>
      <c r="NWG45"/>
      <c r="NWH45"/>
      <c r="NWI45"/>
      <c r="NWJ45"/>
      <c r="NWK45"/>
      <c r="NWL45"/>
      <c r="NWM45"/>
      <c r="NWN45"/>
      <c r="NWO45"/>
      <c r="NWP45"/>
      <c r="NWQ45"/>
      <c r="NWR45"/>
      <c r="NWS45"/>
      <c r="NWT45"/>
      <c r="NWU45"/>
      <c r="NWV45"/>
      <c r="NWW45"/>
      <c r="NWX45"/>
      <c r="NWY45"/>
      <c r="NWZ45"/>
      <c r="NXA45"/>
      <c r="NXB45"/>
      <c r="NXC45"/>
      <c r="NXD45"/>
      <c r="NXE45"/>
      <c r="NXF45"/>
      <c r="NXG45"/>
      <c r="NXH45"/>
      <c r="NXI45"/>
      <c r="NXJ45"/>
      <c r="NXK45"/>
      <c r="NXL45"/>
      <c r="NXM45"/>
      <c r="NXN45"/>
      <c r="NXO45"/>
      <c r="NXP45"/>
      <c r="NXQ45"/>
      <c r="NXR45"/>
      <c r="NXS45"/>
      <c r="NXT45"/>
      <c r="NXU45"/>
      <c r="NXV45"/>
      <c r="NXW45"/>
      <c r="NXX45"/>
      <c r="NXY45"/>
      <c r="NXZ45"/>
      <c r="NYA45"/>
      <c r="NYB45"/>
      <c r="NYC45"/>
      <c r="NYD45"/>
      <c r="NYE45"/>
      <c r="NYF45"/>
      <c r="NYG45"/>
      <c r="NYH45"/>
      <c r="NYI45"/>
      <c r="NYJ45"/>
      <c r="NYK45"/>
      <c r="NYL45"/>
      <c r="NYM45"/>
      <c r="NYN45"/>
      <c r="NYO45"/>
      <c r="NYP45"/>
      <c r="NYQ45"/>
      <c r="NYR45"/>
      <c r="NYS45"/>
      <c r="NYT45"/>
      <c r="NYU45"/>
      <c r="NYV45"/>
      <c r="NYW45"/>
      <c r="NYX45"/>
      <c r="NYY45"/>
      <c r="NYZ45"/>
      <c r="NZA45"/>
      <c r="NZB45"/>
      <c r="NZC45"/>
      <c r="NZD45"/>
      <c r="NZE45"/>
      <c r="NZF45"/>
      <c r="NZG45"/>
      <c r="NZH45"/>
      <c r="NZI45"/>
      <c r="NZJ45"/>
      <c r="NZK45"/>
      <c r="NZL45"/>
      <c r="NZM45"/>
      <c r="NZN45"/>
      <c r="NZO45"/>
      <c r="NZP45"/>
      <c r="NZQ45"/>
      <c r="NZR45"/>
      <c r="NZS45"/>
      <c r="NZT45"/>
      <c r="NZU45"/>
      <c r="NZV45"/>
      <c r="NZW45"/>
      <c r="NZX45"/>
      <c r="NZY45"/>
      <c r="NZZ45"/>
      <c r="OAA45"/>
      <c r="OAB45"/>
      <c r="OAC45"/>
      <c r="OAD45"/>
      <c r="OAE45"/>
      <c r="OAF45"/>
      <c r="OAG45"/>
      <c r="OAH45"/>
      <c r="OAI45"/>
      <c r="OAJ45"/>
      <c r="OAK45"/>
      <c r="OAL45"/>
      <c r="OAM45"/>
      <c r="OAN45"/>
      <c r="OAO45"/>
      <c r="OAP45"/>
      <c r="OAQ45"/>
      <c r="OAR45"/>
      <c r="OAS45"/>
      <c r="OAT45"/>
      <c r="OAU45"/>
      <c r="OAV45"/>
      <c r="OAW45"/>
      <c r="OAX45"/>
      <c r="OAY45"/>
      <c r="OAZ45"/>
      <c r="OBA45"/>
      <c r="OBB45"/>
      <c r="OBC45"/>
      <c r="OBD45"/>
      <c r="OBE45"/>
      <c r="OBF45"/>
      <c r="OBG45"/>
      <c r="OBH45"/>
      <c r="OBI45"/>
      <c r="OBJ45"/>
      <c r="OBK45"/>
      <c r="OBL45"/>
      <c r="OBM45"/>
      <c r="OBN45"/>
      <c r="OBO45"/>
      <c r="OBP45"/>
      <c r="OBQ45"/>
      <c r="OBR45"/>
      <c r="OBS45"/>
      <c r="OBT45"/>
      <c r="OBU45"/>
      <c r="OBV45"/>
      <c r="OBW45"/>
      <c r="OBX45"/>
      <c r="OBY45"/>
      <c r="OBZ45"/>
      <c r="OCA45"/>
      <c r="OCB45"/>
      <c r="OCC45"/>
      <c r="OCD45"/>
      <c r="OCE45"/>
      <c r="OCF45"/>
      <c r="OCG45"/>
      <c r="OCH45"/>
      <c r="OCI45"/>
      <c r="OCJ45"/>
      <c r="OCK45"/>
      <c r="OCL45"/>
      <c r="OCM45"/>
      <c r="OCN45"/>
      <c r="OCO45"/>
      <c r="OCP45"/>
      <c r="OCQ45"/>
      <c r="OCR45"/>
      <c r="OCS45"/>
      <c r="OCT45"/>
      <c r="OCU45"/>
      <c r="OCV45"/>
      <c r="OCW45"/>
      <c r="OCX45"/>
      <c r="OCY45"/>
      <c r="OCZ45"/>
      <c r="ODA45"/>
      <c r="ODB45"/>
      <c r="ODC45"/>
      <c r="ODD45"/>
      <c r="ODE45"/>
      <c r="ODF45"/>
      <c r="ODG45"/>
      <c r="ODH45"/>
      <c r="ODI45"/>
      <c r="ODJ45"/>
      <c r="ODK45"/>
      <c r="ODL45"/>
      <c r="ODM45"/>
      <c r="ODN45"/>
      <c r="ODO45"/>
      <c r="ODP45"/>
      <c r="ODQ45"/>
      <c r="ODR45"/>
      <c r="ODS45"/>
      <c r="ODT45"/>
      <c r="ODU45"/>
      <c r="ODV45"/>
      <c r="ODW45"/>
      <c r="ODX45"/>
      <c r="ODY45"/>
      <c r="ODZ45"/>
      <c r="OEA45"/>
      <c r="OEB45"/>
      <c r="OEC45"/>
      <c r="OED45"/>
      <c r="OEE45"/>
      <c r="OEF45"/>
      <c r="OEG45"/>
      <c r="OEH45"/>
      <c r="OEI45"/>
      <c r="OEJ45"/>
      <c r="OEK45"/>
      <c r="OEL45"/>
      <c r="OEM45"/>
      <c r="OEN45"/>
      <c r="OEO45"/>
      <c r="OEP45"/>
      <c r="OEQ45"/>
      <c r="OER45"/>
      <c r="OES45"/>
      <c r="OET45"/>
      <c r="OEU45"/>
      <c r="OEV45"/>
      <c r="OEW45"/>
      <c r="OEX45"/>
      <c r="OEY45"/>
      <c r="OEZ45"/>
      <c r="OFA45"/>
      <c r="OFB45"/>
      <c r="OFC45"/>
      <c r="OFD45"/>
      <c r="OFE45"/>
      <c r="OFF45"/>
      <c r="OFG45"/>
      <c r="OFH45"/>
      <c r="OFI45"/>
      <c r="OFJ45"/>
      <c r="OFK45"/>
      <c r="OFL45"/>
      <c r="OFM45"/>
      <c r="OFN45"/>
      <c r="OFO45"/>
      <c r="OFP45"/>
      <c r="OFQ45"/>
      <c r="OFR45"/>
      <c r="OFS45"/>
      <c r="OFT45"/>
      <c r="OFU45"/>
      <c r="OFV45"/>
      <c r="OFW45"/>
      <c r="OFX45"/>
      <c r="OFY45"/>
      <c r="OFZ45"/>
      <c r="OGA45"/>
      <c r="OGB45"/>
      <c r="OGC45"/>
      <c r="OGD45"/>
      <c r="OGE45"/>
      <c r="OGF45"/>
      <c r="OGG45"/>
      <c r="OGH45"/>
      <c r="OGI45"/>
      <c r="OGJ45"/>
      <c r="OGK45"/>
      <c r="OGL45"/>
      <c r="OGM45"/>
      <c r="OGN45"/>
      <c r="OGO45"/>
      <c r="OGP45"/>
      <c r="OGQ45"/>
      <c r="OGR45"/>
      <c r="OGS45"/>
      <c r="OGT45"/>
      <c r="OGU45"/>
      <c r="OGV45"/>
      <c r="OGW45"/>
      <c r="OGX45"/>
      <c r="OGY45"/>
      <c r="OGZ45"/>
      <c r="OHA45"/>
      <c r="OHB45"/>
      <c r="OHC45"/>
      <c r="OHD45"/>
      <c r="OHE45"/>
      <c r="OHF45"/>
      <c r="OHG45"/>
      <c r="OHH45"/>
      <c r="OHI45"/>
      <c r="OHJ45"/>
      <c r="OHK45"/>
      <c r="OHL45"/>
      <c r="OHM45"/>
      <c r="OHN45"/>
      <c r="OHO45"/>
      <c r="OHP45"/>
      <c r="OHQ45"/>
      <c r="OHR45"/>
      <c r="OHS45"/>
      <c r="OHT45"/>
      <c r="OHU45"/>
      <c r="OHV45"/>
      <c r="OHW45"/>
      <c r="OHX45"/>
      <c r="OHY45"/>
      <c r="OHZ45"/>
      <c r="OIA45"/>
      <c r="OIB45"/>
      <c r="OIC45"/>
      <c r="OID45"/>
      <c r="OIE45"/>
      <c r="OIF45"/>
      <c r="OIG45"/>
      <c r="OIH45"/>
      <c r="OII45"/>
      <c r="OIJ45"/>
      <c r="OIK45"/>
      <c r="OIL45"/>
      <c r="OIM45"/>
      <c r="OIN45"/>
      <c r="OIO45"/>
      <c r="OIP45"/>
      <c r="OIQ45"/>
      <c r="OIR45"/>
      <c r="OIS45"/>
      <c r="OIT45"/>
      <c r="OIU45"/>
      <c r="OIV45"/>
      <c r="OIW45"/>
      <c r="OIX45"/>
      <c r="OIY45"/>
      <c r="OIZ45"/>
      <c r="OJA45"/>
      <c r="OJB45"/>
      <c r="OJC45"/>
      <c r="OJD45"/>
      <c r="OJE45"/>
      <c r="OJF45"/>
      <c r="OJG45"/>
      <c r="OJH45"/>
      <c r="OJI45"/>
      <c r="OJJ45"/>
      <c r="OJK45"/>
      <c r="OJL45"/>
      <c r="OJM45"/>
      <c r="OJN45"/>
      <c r="OJO45"/>
      <c r="OJP45"/>
      <c r="OJQ45"/>
      <c r="OJR45"/>
      <c r="OJS45"/>
      <c r="OJT45"/>
      <c r="OJU45"/>
      <c r="OJV45"/>
      <c r="OJW45"/>
      <c r="OJX45"/>
      <c r="OJY45"/>
      <c r="OJZ45"/>
      <c r="OKA45"/>
      <c r="OKB45"/>
      <c r="OKC45"/>
      <c r="OKD45"/>
      <c r="OKE45"/>
      <c r="OKF45"/>
      <c r="OKG45"/>
      <c r="OKH45"/>
      <c r="OKI45"/>
      <c r="OKJ45"/>
      <c r="OKK45"/>
      <c r="OKL45"/>
      <c r="OKM45"/>
      <c r="OKN45"/>
      <c r="OKO45"/>
      <c r="OKP45"/>
      <c r="OKQ45"/>
      <c r="OKR45"/>
      <c r="OKS45"/>
      <c r="OKT45"/>
      <c r="OKU45"/>
      <c r="OKV45"/>
      <c r="OKW45"/>
      <c r="OKX45"/>
      <c r="OKY45"/>
      <c r="OKZ45"/>
      <c r="OLA45"/>
      <c r="OLB45"/>
      <c r="OLC45"/>
      <c r="OLD45"/>
      <c r="OLE45"/>
      <c r="OLF45"/>
      <c r="OLG45"/>
      <c r="OLH45"/>
      <c r="OLI45"/>
      <c r="OLJ45"/>
      <c r="OLK45"/>
      <c r="OLL45"/>
      <c r="OLM45"/>
      <c r="OLN45"/>
      <c r="OLO45"/>
      <c r="OLP45"/>
      <c r="OLQ45"/>
      <c r="OLR45"/>
      <c r="OLS45"/>
      <c r="OLT45"/>
      <c r="OLU45"/>
      <c r="OLV45"/>
      <c r="OLW45"/>
      <c r="OLX45"/>
      <c r="OLY45"/>
      <c r="OLZ45"/>
      <c r="OMA45"/>
      <c r="OMB45"/>
      <c r="OMC45"/>
      <c r="OMD45"/>
      <c r="OME45"/>
      <c r="OMF45"/>
      <c r="OMG45"/>
      <c r="OMH45"/>
      <c r="OMI45"/>
      <c r="OMJ45"/>
      <c r="OMK45"/>
      <c r="OML45"/>
      <c r="OMM45"/>
      <c r="OMN45"/>
      <c r="OMO45"/>
      <c r="OMP45"/>
      <c r="OMQ45"/>
      <c r="OMR45"/>
      <c r="OMS45"/>
      <c r="OMT45"/>
      <c r="OMU45"/>
      <c r="OMV45"/>
      <c r="OMW45"/>
      <c r="OMX45"/>
      <c r="OMY45"/>
      <c r="OMZ45"/>
      <c r="ONA45"/>
      <c r="ONB45"/>
      <c r="ONC45"/>
      <c r="OND45"/>
      <c r="ONE45"/>
      <c r="ONF45"/>
      <c r="ONG45"/>
      <c r="ONH45"/>
      <c r="ONI45"/>
      <c r="ONJ45"/>
      <c r="ONK45"/>
      <c r="ONL45"/>
      <c r="ONM45"/>
      <c r="ONN45"/>
      <c r="ONO45"/>
      <c r="ONP45"/>
      <c r="ONQ45"/>
      <c r="ONR45"/>
      <c r="ONS45"/>
      <c r="ONT45"/>
      <c r="ONU45"/>
      <c r="ONV45"/>
      <c r="ONW45"/>
      <c r="ONX45"/>
      <c r="ONY45"/>
      <c r="ONZ45"/>
      <c r="OOA45"/>
      <c r="OOB45"/>
      <c r="OOC45"/>
      <c r="OOD45"/>
      <c r="OOE45"/>
      <c r="OOF45"/>
      <c r="OOG45"/>
      <c r="OOH45"/>
      <c r="OOI45"/>
      <c r="OOJ45"/>
      <c r="OOK45"/>
      <c r="OOL45"/>
      <c r="OOM45"/>
      <c r="OON45"/>
      <c r="OOO45"/>
      <c r="OOP45"/>
      <c r="OOQ45"/>
      <c r="OOR45"/>
      <c r="OOS45"/>
      <c r="OOT45"/>
      <c r="OOU45"/>
      <c r="OOV45"/>
      <c r="OOW45"/>
      <c r="OOX45"/>
      <c r="OOY45"/>
      <c r="OOZ45"/>
      <c r="OPA45"/>
      <c r="OPB45"/>
      <c r="OPC45"/>
      <c r="OPD45"/>
      <c r="OPE45"/>
      <c r="OPF45"/>
      <c r="OPG45"/>
      <c r="OPH45"/>
      <c r="OPI45"/>
      <c r="OPJ45"/>
      <c r="OPK45"/>
      <c r="OPL45"/>
      <c r="OPM45"/>
      <c r="OPN45"/>
      <c r="OPO45"/>
      <c r="OPP45"/>
      <c r="OPQ45"/>
      <c r="OPR45"/>
      <c r="OPS45"/>
      <c r="OPT45"/>
      <c r="OPU45"/>
      <c r="OPV45"/>
      <c r="OPW45"/>
      <c r="OPX45"/>
      <c r="OPY45"/>
      <c r="OPZ45"/>
      <c r="OQA45"/>
      <c r="OQB45"/>
      <c r="OQC45"/>
      <c r="OQD45"/>
      <c r="OQE45"/>
      <c r="OQF45"/>
      <c r="OQG45"/>
      <c r="OQH45"/>
      <c r="OQI45"/>
      <c r="OQJ45"/>
      <c r="OQK45"/>
      <c r="OQL45"/>
      <c r="OQM45"/>
      <c r="OQN45"/>
      <c r="OQO45"/>
      <c r="OQP45"/>
      <c r="OQQ45"/>
      <c r="OQR45"/>
      <c r="OQS45"/>
      <c r="OQT45"/>
      <c r="OQU45"/>
      <c r="OQV45"/>
      <c r="OQW45"/>
      <c r="OQX45"/>
      <c r="OQY45"/>
      <c r="OQZ45"/>
      <c r="ORA45"/>
      <c r="ORB45"/>
      <c r="ORC45"/>
      <c r="ORD45"/>
      <c r="ORE45"/>
      <c r="ORF45"/>
      <c r="ORG45"/>
      <c r="ORH45"/>
      <c r="ORI45"/>
      <c r="ORJ45"/>
      <c r="ORK45"/>
      <c r="ORL45"/>
      <c r="ORM45"/>
      <c r="ORN45"/>
      <c r="ORO45"/>
      <c r="ORP45"/>
      <c r="ORQ45"/>
      <c r="ORR45"/>
      <c r="ORS45"/>
      <c r="ORT45"/>
      <c r="ORU45"/>
      <c r="ORV45"/>
      <c r="ORW45"/>
      <c r="ORX45"/>
      <c r="ORY45"/>
      <c r="ORZ45"/>
      <c r="OSA45"/>
      <c r="OSB45"/>
      <c r="OSC45"/>
      <c r="OSD45"/>
      <c r="OSE45"/>
      <c r="OSF45"/>
      <c r="OSG45"/>
      <c r="OSH45"/>
      <c r="OSI45"/>
      <c r="OSJ45"/>
      <c r="OSK45"/>
      <c r="OSL45"/>
      <c r="OSM45"/>
      <c r="OSN45"/>
      <c r="OSO45"/>
      <c r="OSP45"/>
      <c r="OSQ45"/>
      <c r="OSR45"/>
      <c r="OSS45"/>
      <c r="OST45"/>
      <c r="OSU45"/>
      <c r="OSV45"/>
      <c r="OSW45"/>
      <c r="OSX45"/>
      <c r="OSY45"/>
      <c r="OSZ45"/>
      <c r="OTA45"/>
      <c r="OTB45"/>
      <c r="OTC45"/>
      <c r="OTD45"/>
      <c r="OTE45"/>
      <c r="OTF45"/>
      <c r="OTG45"/>
      <c r="OTH45"/>
      <c r="OTI45"/>
      <c r="OTJ45"/>
      <c r="OTK45"/>
      <c r="OTL45"/>
      <c r="OTM45"/>
      <c r="OTN45"/>
      <c r="OTO45"/>
      <c r="OTP45"/>
      <c r="OTQ45"/>
      <c r="OTR45"/>
      <c r="OTS45"/>
      <c r="OTT45"/>
      <c r="OTU45"/>
      <c r="OTV45"/>
      <c r="OTW45"/>
      <c r="OTX45"/>
      <c r="OTY45"/>
      <c r="OTZ45"/>
      <c r="OUA45"/>
      <c r="OUB45"/>
      <c r="OUC45"/>
      <c r="OUD45"/>
      <c r="OUE45"/>
      <c r="OUF45"/>
      <c r="OUG45"/>
      <c r="OUH45"/>
      <c r="OUI45"/>
      <c r="OUJ45"/>
      <c r="OUK45"/>
      <c r="OUL45"/>
      <c r="OUM45"/>
      <c r="OUN45"/>
      <c r="OUO45"/>
      <c r="OUP45"/>
      <c r="OUQ45"/>
      <c r="OUR45"/>
      <c r="OUS45"/>
      <c r="OUT45"/>
      <c r="OUU45"/>
      <c r="OUV45"/>
      <c r="OUW45"/>
      <c r="OUX45"/>
      <c r="OUY45"/>
      <c r="OUZ45"/>
      <c r="OVA45"/>
      <c r="OVB45"/>
      <c r="OVC45"/>
      <c r="OVD45"/>
      <c r="OVE45"/>
      <c r="OVF45"/>
      <c r="OVG45"/>
      <c r="OVH45"/>
      <c r="OVI45"/>
      <c r="OVJ45"/>
      <c r="OVK45"/>
      <c r="OVL45"/>
      <c r="OVM45"/>
      <c r="OVN45"/>
      <c r="OVO45"/>
      <c r="OVP45"/>
      <c r="OVQ45"/>
      <c r="OVR45"/>
      <c r="OVS45"/>
      <c r="OVT45"/>
      <c r="OVU45"/>
      <c r="OVV45"/>
      <c r="OVW45"/>
      <c r="OVX45"/>
      <c r="OVY45"/>
      <c r="OVZ45"/>
      <c r="OWA45"/>
      <c r="OWB45"/>
      <c r="OWC45"/>
      <c r="OWD45"/>
      <c r="OWE45"/>
      <c r="OWF45"/>
      <c r="OWG45"/>
      <c r="OWH45"/>
      <c r="OWI45"/>
      <c r="OWJ45"/>
      <c r="OWK45"/>
      <c r="OWL45"/>
      <c r="OWM45"/>
      <c r="OWN45"/>
      <c r="OWO45"/>
      <c r="OWP45"/>
      <c r="OWQ45"/>
      <c r="OWR45"/>
      <c r="OWS45"/>
      <c r="OWT45"/>
      <c r="OWU45"/>
      <c r="OWV45"/>
      <c r="OWW45"/>
      <c r="OWX45"/>
      <c r="OWY45"/>
      <c r="OWZ45"/>
      <c r="OXA45"/>
      <c r="OXB45"/>
      <c r="OXC45"/>
      <c r="OXD45"/>
      <c r="OXE45"/>
      <c r="OXF45"/>
      <c r="OXG45"/>
      <c r="OXH45"/>
      <c r="OXI45"/>
      <c r="OXJ45"/>
      <c r="OXK45"/>
      <c r="OXL45"/>
      <c r="OXM45"/>
      <c r="OXN45"/>
      <c r="OXO45"/>
      <c r="OXP45"/>
      <c r="OXQ45"/>
      <c r="OXR45"/>
      <c r="OXS45"/>
      <c r="OXT45"/>
      <c r="OXU45"/>
      <c r="OXV45"/>
      <c r="OXW45"/>
      <c r="OXX45"/>
      <c r="OXY45"/>
      <c r="OXZ45"/>
      <c r="OYA45"/>
      <c r="OYB45"/>
      <c r="OYC45"/>
      <c r="OYD45"/>
      <c r="OYE45"/>
      <c r="OYF45"/>
      <c r="OYG45"/>
      <c r="OYH45"/>
      <c r="OYI45"/>
      <c r="OYJ45"/>
      <c r="OYK45"/>
      <c r="OYL45"/>
      <c r="OYM45"/>
      <c r="OYN45"/>
      <c r="OYO45"/>
      <c r="OYP45"/>
      <c r="OYQ45"/>
      <c r="OYR45"/>
      <c r="OYS45"/>
      <c r="OYT45"/>
      <c r="OYU45"/>
      <c r="OYV45"/>
      <c r="OYW45"/>
      <c r="OYX45"/>
      <c r="OYY45"/>
      <c r="OYZ45"/>
      <c r="OZA45"/>
      <c r="OZB45"/>
      <c r="OZC45"/>
      <c r="OZD45"/>
      <c r="OZE45"/>
      <c r="OZF45"/>
      <c r="OZG45"/>
      <c r="OZH45"/>
      <c r="OZI45"/>
      <c r="OZJ45"/>
      <c r="OZK45"/>
      <c r="OZL45"/>
      <c r="OZM45"/>
      <c r="OZN45"/>
      <c r="OZO45"/>
      <c r="OZP45"/>
      <c r="OZQ45"/>
      <c r="OZR45"/>
      <c r="OZS45"/>
      <c r="OZT45"/>
      <c r="OZU45"/>
      <c r="OZV45"/>
      <c r="OZW45"/>
      <c r="OZX45"/>
      <c r="OZY45"/>
      <c r="OZZ45"/>
      <c r="PAA45"/>
      <c r="PAB45"/>
      <c r="PAC45"/>
      <c r="PAD45"/>
      <c r="PAE45"/>
      <c r="PAF45"/>
      <c r="PAG45"/>
      <c r="PAH45"/>
      <c r="PAI45"/>
      <c r="PAJ45"/>
      <c r="PAK45"/>
      <c r="PAL45"/>
      <c r="PAM45"/>
      <c r="PAN45"/>
      <c r="PAO45"/>
      <c r="PAP45"/>
      <c r="PAQ45"/>
      <c r="PAR45"/>
      <c r="PAS45"/>
      <c r="PAT45"/>
      <c r="PAU45"/>
      <c r="PAV45"/>
      <c r="PAW45"/>
      <c r="PAX45"/>
      <c r="PAY45"/>
      <c r="PAZ45"/>
      <c r="PBA45"/>
      <c r="PBB45"/>
      <c r="PBC45"/>
      <c r="PBD45"/>
      <c r="PBE45"/>
      <c r="PBF45"/>
      <c r="PBG45"/>
      <c r="PBH45"/>
      <c r="PBI45"/>
      <c r="PBJ45"/>
      <c r="PBK45"/>
      <c r="PBL45"/>
      <c r="PBM45"/>
      <c r="PBN45"/>
      <c r="PBO45"/>
      <c r="PBP45"/>
      <c r="PBQ45"/>
      <c r="PBR45"/>
      <c r="PBS45"/>
      <c r="PBT45"/>
      <c r="PBU45"/>
      <c r="PBV45"/>
      <c r="PBW45"/>
      <c r="PBX45"/>
      <c r="PBY45"/>
      <c r="PBZ45"/>
      <c r="PCA45"/>
      <c r="PCB45"/>
      <c r="PCC45"/>
      <c r="PCD45"/>
      <c r="PCE45"/>
      <c r="PCF45"/>
      <c r="PCG45"/>
      <c r="PCH45"/>
      <c r="PCI45"/>
      <c r="PCJ45"/>
      <c r="PCK45"/>
      <c r="PCL45"/>
      <c r="PCM45"/>
      <c r="PCN45"/>
      <c r="PCO45"/>
      <c r="PCP45"/>
      <c r="PCQ45"/>
      <c r="PCR45"/>
      <c r="PCS45"/>
      <c r="PCT45"/>
      <c r="PCU45"/>
      <c r="PCV45"/>
      <c r="PCW45"/>
      <c r="PCX45"/>
      <c r="PCY45"/>
      <c r="PCZ45"/>
      <c r="PDA45"/>
      <c r="PDB45"/>
      <c r="PDC45"/>
      <c r="PDD45"/>
      <c r="PDE45"/>
      <c r="PDF45"/>
      <c r="PDG45"/>
      <c r="PDH45"/>
      <c r="PDI45"/>
      <c r="PDJ45"/>
      <c r="PDK45"/>
      <c r="PDL45"/>
      <c r="PDM45"/>
      <c r="PDN45"/>
      <c r="PDO45"/>
      <c r="PDP45"/>
      <c r="PDQ45"/>
      <c r="PDR45"/>
      <c r="PDS45"/>
      <c r="PDT45"/>
      <c r="PDU45"/>
      <c r="PDV45"/>
      <c r="PDW45"/>
      <c r="PDX45"/>
      <c r="PDY45"/>
      <c r="PDZ45"/>
      <c r="PEA45"/>
      <c r="PEB45"/>
      <c r="PEC45"/>
      <c r="PED45"/>
      <c r="PEE45"/>
      <c r="PEF45"/>
      <c r="PEG45"/>
      <c r="PEH45"/>
      <c r="PEI45"/>
      <c r="PEJ45"/>
      <c r="PEK45"/>
      <c r="PEL45"/>
      <c r="PEM45"/>
      <c r="PEN45"/>
      <c r="PEO45"/>
      <c r="PEP45"/>
      <c r="PEQ45"/>
      <c r="PER45"/>
      <c r="PES45"/>
      <c r="PET45"/>
      <c r="PEU45"/>
      <c r="PEV45"/>
      <c r="PEW45"/>
      <c r="PEX45"/>
      <c r="PEY45"/>
      <c r="PEZ45"/>
      <c r="PFA45"/>
      <c r="PFB45"/>
      <c r="PFC45"/>
      <c r="PFD45"/>
      <c r="PFE45"/>
      <c r="PFF45"/>
      <c r="PFG45"/>
      <c r="PFH45"/>
      <c r="PFI45"/>
      <c r="PFJ45"/>
      <c r="PFK45"/>
      <c r="PFL45"/>
      <c r="PFM45"/>
      <c r="PFN45"/>
      <c r="PFO45"/>
      <c r="PFP45"/>
      <c r="PFQ45"/>
      <c r="PFR45"/>
      <c r="PFS45"/>
      <c r="PFT45"/>
      <c r="PFU45"/>
      <c r="PFV45"/>
      <c r="PFW45"/>
      <c r="PFX45"/>
      <c r="PFY45"/>
      <c r="PFZ45"/>
      <c r="PGA45"/>
      <c r="PGB45"/>
      <c r="PGC45"/>
      <c r="PGD45"/>
      <c r="PGE45"/>
      <c r="PGF45"/>
      <c r="PGG45"/>
      <c r="PGH45"/>
      <c r="PGI45"/>
      <c r="PGJ45"/>
      <c r="PGK45"/>
      <c r="PGL45"/>
      <c r="PGM45"/>
      <c r="PGN45"/>
      <c r="PGO45"/>
      <c r="PGP45"/>
      <c r="PGQ45"/>
      <c r="PGR45"/>
      <c r="PGS45"/>
      <c r="PGT45"/>
      <c r="PGU45"/>
      <c r="PGV45"/>
      <c r="PGW45"/>
      <c r="PGX45"/>
      <c r="PGY45"/>
      <c r="PGZ45"/>
      <c r="PHA45"/>
      <c r="PHB45"/>
      <c r="PHC45"/>
      <c r="PHD45"/>
      <c r="PHE45"/>
      <c r="PHF45"/>
      <c r="PHG45"/>
      <c r="PHH45"/>
      <c r="PHI45"/>
      <c r="PHJ45"/>
      <c r="PHK45"/>
      <c r="PHL45"/>
      <c r="PHM45"/>
      <c r="PHN45"/>
      <c r="PHO45"/>
      <c r="PHP45"/>
      <c r="PHQ45"/>
      <c r="PHR45"/>
      <c r="PHS45"/>
      <c r="PHT45"/>
      <c r="PHU45"/>
      <c r="PHV45"/>
      <c r="PHW45"/>
      <c r="PHX45"/>
      <c r="PHY45"/>
      <c r="PHZ45"/>
      <c r="PIA45"/>
      <c r="PIB45"/>
      <c r="PIC45"/>
      <c r="PID45"/>
      <c r="PIE45"/>
      <c r="PIF45"/>
      <c r="PIG45"/>
      <c r="PIH45"/>
      <c r="PII45"/>
      <c r="PIJ45"/>
      <c r="PIK45"/>
      <c r="PIL45"/>
      <c r="PIM45"/>
      <c r="PIN45"/>
      <c r="PIO45"/>
      <c r="PIP45"/>
      <c r="PIQ45"/>
      <c r="PIR45"/>
      <c r="PIS45"/>
      <c r="PIT45"/>
      <c r="PIU45"/>
      <c r="PIV45"/>
      <c r="PIW45"/>
      <c r="PIX45"/>
      <c r="PIY45"/>
      <c r="PIZ45"/>
      <c r="PJA45"/>
      <c r="PJB45"/>
      <c r="PJC45"/>
      <c r="PJD45"/>
      <c r="PJE45"/>
      <c r="PJF45"/>
      <c r="PJG45"/>
      <c r="PJH45"/>
      <c r="PJI45"/>
      <c r="PJJ45"/>
      <c r="PJK45"/>
      <c r="PJL45"/>
      <c r="PJM45"/>
      <c r="PJN45"/>
      <c r="PJO45"/>
      <c r="PJP45"/>
      <c r="PJQ45"/>
      <c r="PJR45"/>
      <c r="PJS45"/>
      <c r="PJT45"/>
      <c r="PJU45"/>
      <c r="PJV45"/>
      <c r="PJW45"/>
      <c r="PJX45"/>
      <c r="PJY45"/>
      <c r="PJZ45"/>
      <c r="PKA45"/>
      <c r="PKB45"/>
      <c r="PKC45"/>
      <c r="PKD45"/>
      <c r="PKE45"/>
      <c r="PKF45"/>
      <c r="PKG45"/>
      <c r="PKH45"/>
      <c r="PKI45"/>
      <c r="PKJ45"/>
      <c r="PKK45"/>
      <c r="PKL45"/>
      <c r="PKM45"/>
      <c r="PKN45"/>
      <c r="PKO45"/>
      <c r="PKP45"/>
      <c r="PKQ45"/>
      <c r="PKR45"/>
      <c r="PKS45"/>
      <c r="PKT45"/>
      <c r="PKU45"/>
      <c r="PKV45"/>
      <c r="PKW45"/>
      <c r="PKX45"/>
      <c r="PKY45"/>
      <c r="PKZ45"/>
      <c r="PLA45"/>
      <c r="PLB45"/>
      <c r="PLC45"/>
      <c r="PLD45"/>
      <c r="PLE45"/>
      <c r="PLF45"/>
      <c r="PLG45"/>
      <c r="PLH45"/>
      <c r="PLI45"/>
      <c r="PLJ45"/>
      <c r="PLK45"/>
      <c r="PLL45"/>
      <c r="PLM45"/>
      <c r="PLN45"/>
      <c r="PLO45"/>
      <c r="PLP45"/>
      <c r="PLQ45"/>
      <c r="PLR45"/>
      <c r="PLS45"/>
      <c r="PLT45"/>
      <c r="PLU45"/>
      <c r="PLV45"/>
      <c r="PLW45"/>
      <c r="PLX45"/>
      <c r="PLY45"/>
      <c r="PLZ45"/>
      <c r="PMA45"/>
      <c r="PMB45"/>
      <c r="PMC45"/>
      <c r="PMD45"/>
      <c r="PME45"/>
      <c r="PMF45"/>
      <c r="PMG45"/>
      <c r="PMH45"/>
      <c r="PMI45"/>
      <c r="PMJ45"/>
      <c r="PMK45"/>
      <c r="PML45"/>
      <c r="PMM45"/>
      <c r="PMN45"/>
      <c r="PMO45"/>
      <c r="PMP45"/>
      <c r="PMQ45"/>
      <c r="PMR45"/>
      <c r="PMS45"/>
      <c r="PMT45"/>
      <c r="PMU45"/>
      <c r="PMV45"/>
      <c r="PMW45"/>
      <c r="PMX45"/>
      <c r="PMY45"/>
      <c r="PMZ45"/>
      <c r="PNA45"/>
      <c r="PNB45"/>
      <c r="PNC45"/>
      <c r="PND45"/>
      <c r="PNE45"/>
      <c r="PNF45"/>
      <c r="PNG45"/>
      <c r="PNH45"/>
      <c r="PNI45"/>
      <c r="PNJ45"/>
      <c r="PNK45"/>
      <c r="PNL45"/>
      <c r="PNM45"/>
      <c r="PNN45"/>
      <c r="PNO45"/>
      <c r="PNP45"/>
      <c r="PNQ45"/>
      <c r="PNR45"/>
      <c r="PNS45"/>
      <c r="PNT45"/>
      <c r="PNU45"/>
      <c r="PNV45"/>
      <c r="PNW45"/>
      <c r="PNX45"/>
      <c r="PNY45"/>
      <c r="PNZ45"/>
      <c r="POA45"/>
      <c r="POB45"/>
      <c r="POC45"/>
      <c r="POD45"/>
      <c r="POE45"/>
      <c r="POF45"/>
      <c r="POG45"/>
      <c r="POH45"/>
      <c r="POI45"/>
      <c r="POJ45"/>
      <c r="POK45"/>
      <c r="POL45"/>
      <c r="POM45"/>
      <c r="PON45"/>
      <c r="POO45"/>
      <c r="POP45"/>
      <c r="POQ45"/>
      <c r="POR45"/>
      <c r="POS45"/>
      <c r="POT45"/>
      <c r="POU45"/>
      <c r="POV45"/>
      <c r="POW45"/>
      <c r="POX45"/>
      <c r="POY45"/>
      <c r="POZ45"/>
      <c r="PPA45"/>
      <c r="PPB45"/>
      <c r="PPC45"/>
      <c r="PPD45"/>
      <c r="PPE45"/>
      <c r="PPF45"/>
      <c r="PPG45"/>
      <c r="PPH45"/>
      <c r="PPI45"/>
      <c r="PPJ45"/>
      <c r="PPK45"/>
      <c r="PPL45"/>
      <c r="PPM45"/>
      <c r="PPN45"/>
      <c r="PPO45"/>
      <c r="PPP45"/>
      <c r="PPQ45"/>
      <c r="PPR45"/>
      <c r="PPS45"/>
      <c r="PPT45"/>
      <c r="PPU45"/>
      <c r="PPV45"/>
      <c r="PPW45"/>
      <c r="PPX45"/>
      <c r="PPY45"/>
      <c r="PPZ45"/>
      <c r="PQA45"/>
      <c r="PQB45"/>
      <c r="PQC45"/>
      <c r="PQD45"/>
      <c r="PQE45"/>
      <c r="PQF45"/>
      <c r="PQG45"/>
      <c r="PQH45"/>
      <c r="PQI45"/>
      <c r="PQJ45"/>
      <c r="PQK45"/>
      <c r="PQL45"/>
      <c r="PQM45"/>
      <c r="PQN45"/>
      <c r="PQO45"/>
      <c r="PQP45"/>
      <c r="PQQ45"/>
      <c r="PQR45"/>
      <c r="PQS45"/>
      <c r="PQT45"/>
      <c r="PQU45"/>
      <c r="PQV45"/>
      <c r="PQW45"/>
      <c r="PQX45"/>
      <c r="PQY45"/>
      <c r="PQZ45"/>
      <c r="PRA45"/>
      <c r="PRB45"/>
      <c r="PRC45"/>
      <c r="PRD45"/>
      <c r="PRE45"/>
      <c r="PRF45"/>
      <c r="PRG45"/>
      <c r="PRH45"/>
      <c r="PRI45"/>
      <c r="PRJ45"/>
      <c r="PRK45"/>
      <c r="PRL45"/>
      <c r="PRM45"/>
      <c r="PRN45"/>
      <c r="PRO45"/>
      <c r="PRP45"/>
      <c r="PRQ45"/>
      <c r="PRR45"/>
      <c r="PRS45"/>
      <c r="PRT45"/>
      <c r="PRU45"/>
      <c r="PRV45"/>
      <c r="PRW45"/>
      <c r="PRX45"/>
      <c r="PRY45"/>
      <c r="PRZ45"/>
      <c r="PSA45"/>
      <c r="PSB45"/>
      <c r="PSC45"/>
      <c r="PSD45"/>
      <c r="PSE45"/>
      <c r="PSF45"/>
      <c r="PSG45"/>
      <c r="PSH45"/>
      <c r="PSI45"/>
      <c r="PSJ45"/>
      <c r="PSK45"/>
      <c r="PSL45"/>
      <c r="PSM45"/>
      <c r="PSN45"/>
      <c r="PSO45"/>
      <c r="PSP45"/>
      <c r="PSQ45"/>
      <c r="PSR45"/>
      <c r="PSS45"/>
      <c r="PST45"/>
      <c r="PSU45"/>
      <c r="PSV45"/>
      <c r="PSW45"/>
      <c r="PSX45"/>
      <c r="PSY45"/>
      <c r="PSZ45"/>
      <c r="PTA45"/>
      <c r="PTB45"/>
      <c r="PTC45"/>
      <c r="PTD45"/>
      <c r="PTE45"/>
      <c r="PTF45"/>
      <c r="PTG45"/>
      <c r="PTH45"/>
      <c r="PTI45"/>
      <c r="PTJ45"/>
      <c r="PTK45"/>
      <c r="PTL45"/>
      <c r="PTM45"/>
      <c r="PTN45"/>
      <c r="PTO45"/>
      <c r="PTP45"/>
      <c r="PTQ45"/>
      <c r="PTR45"/>
      <c r="PTS45"/>
      <c r="PTT45"/>
      <c r="PTU45"/>
      <c r="PTV45"/>
      <c r="PTW45"/>
      <c r="PTX45"/>
      <c r="PTY45"/>
      <c r="PTZ45"/>
      <c r="PUA45"/>
      <c r="PUB45"/>
      <c r="PUC45"/>
      <c r="PUD45"/>
      <c r="PUE45"/>
      <c r="PUF45"/>
      <c r="PUG45"/>
      <c r="PUH45"/>
      <c r="PUI45"/>
      <c r="PUJ45"/>
      <c r="PUK45"/>
      <c r="PUL45"/>
      <c r="PUM45"/>
      <c r="PUN45"/>
      <c r="PUO45"/>
      <c r="PUP45"/>
      <c r="PUQ45"/>
      <c r="PUR45"/>
      <c r="PUS45"/>
      <c r="PUT45"/>
      <c r="PUU45"/>
      <c r="PUV45"/>
      <c r="PUW45"/>
      <c r="PUX45"/>
      <c r="PUY45"/>
      <c r="PUZ45"/>
      <c r="PVA45"/>
      <c r="PVB45"/>
      <c r="PVC45"/>
      <c r="PVD45"/>
      <c r="PVE45"/>
      <c r="PVF45"/>
      <c r="PVG45"/>
      <c r="PVH45"/>
      <c r="PVI45"/>
      <c r="PVJ45"/>
      <c r="PVK45"/>
      <c r="PVL45"/>
      <c r="PVM45"/>
      <c r="PVN45"/>
      <c r="PVO45"/>
      <c r="PVP45"/>
      <c r="PVQ45"/>
      <c r="PVR45"/>
      <c r="PVS45"/>
      <c r="PVT45"/>
      <c r="PVU45"/>
      <c r="PVV45"/>
      <c r="PVW45"/>
      <c r="PVX45"/>
      <c r="PVY45"/>
      <c r="PVZ45"/>
      <c r="PWA45"/>
      <c r="PWB45"/>
      <c r="PWC45"/>
      <c r="PWD45"/>
      <c r="PWE45"/>
      <c r="PWF45"/>
      <c r="PWG45"/>
      <c r="PWH45"/>
      <c r="PWI45"/>
      <c r="PWJ45"/>
      <c r="PWK45"/>
      <c r="PWL45"/>
      <c r="PWM45"/>
      <c r="PWN45"/>
      <c r="PWO45"/>
      <c r="PWP45"/>
      <c r="PWQ45"/>
      <c r="PWR45"/>
      <c r="PWS45"/>
      <c r="PWT45"/>
      <c r="PWU45"/>
      <c r="PWV45"/>
      <c r="PWW45"/>
      <c r="PWX45"/>
      <c r="PWY45"/>
      <c r="PWZ45"/>
      <c r="PXA45"/>
      <c r="PXB45"/>
      <c r="PXC45"/>
      <c r="PXD45"/>
      <c r="PXE45"/>
      <c r="PXF45"/>
      <c r="PXG45"/>
      <c r="PXH45"/>
      <c r="PXI45"/>
      <c r="PXJ45"/>
      <c r="PXK45"/>
      <c r="PXL45"/>
      <c r="PXM45"/>
      <c r="PXN45"/>
      <c r="PXO45"/>
      <c r="PXP45"/>
      <c r="PXQ45"/>
      <c r="PXR45"/>
      <c r="PXS45"/>
      <c r="PXT45"/>
      <c r="PXU45"/>
      <c r="PXV45"/>
      <c r="PXW45"/>
      <c r="PXX45"/>
      <c r="PXY45"/>
      <c r="PXZ45"/>
      <c r="PYA45"/>
      <c r="PYB45"/>
      <c r="PYC45"/>
      <c r="PYD45"/>
      <c r="PYE45"/>
      <c r="PYF45"/>
      <c r="PYG45"/>
      <c r="PYH45"/>
      <c r="PYI45"/>
      <c r="PYJ45"/>
      <c r="PYK45"/>
      <c r="PYL45"/>
      <c r="PYM45"/>
      <c r="PYN45"/>
      <c r="PYO45"/>
      <c r="PYP45"/>
      <c r="PYQ45"/>
      <c r="PYR45"/>
      <c r="PYS45"/>
      <c r="PYT45"/>
      <c r="PYU45"/>
      <c r="PYV45"/>
      <c r="PYW45"/>
      <c r="PYX45"/>
      <c r="PYY45"/>
      <c r="PYZ45"/>
      <c r="PZA45"/>
      <c r="PZB45"/>
      <c r="PZC45"/>
      <c r="PZD45"/>
      <c r="PZE45"/>
      <c r="PZF45"/>
      <c r="PZG45"/>
      <c r="PZH45"/>
      <c r="PZI45"/>
      <c r="PZJ45"/>
      <c r="PZK45"/>
      <c r="PZL45"/>
      <c r="PZM45"/>
      <c r="PZN45"/>
      <c r="PZO45"/>
      <c r="PZP45"/>
      <c r="PZQ45"/>
      <c r="PZR45"/>
      <c r="PZS45"/>
      <c r="PZT45"/>
      <c r="PZU45"/>
      <c r="PZV45"/>
      <c r="PZW45"/>
      <c r="PZX45"/>
      <c r="PZY45"/>
      <c r="PZZ45"/>
      <c r="QAA45"/>
      <c r="QAB45"/>
      <c r="QAC45"/>
      <c r="QAD45"/>
      <c r="QAE45"/>
      <c r="QAF45"/>
      <c r="QAG45"/>
      <c r="QAH45"/>
      <c r="QAI45"/>
      <c r="QAJ45"/>
      <c r="QAK45"/>
      <c r="QAL45"/>
      <c r="QAM45"/>
      <c r="QAN45"/>
      <c r="QAO45"/>
      <c r="QAP45"/>
      <c r="QAQ45"/>
      <c r="QAR45"/>
      <c r="QAS45"/>
      <c r="QAT45"/>
      <c r="QAU45"/>
      <c r="QAV45"/>
      <c r="QAW45"/>
      <c r="QAX45"/>
      <c r="QAY45"/>
      <c r="QAZ45"/>
      <c r="QBA45"/>
      <c r="QBB45"/>
      <c r="QBC45"/>
      <c r="QBD45"/>
      <c r="QBE45"/>
      <c r="QBF45"/>
      <c r="QBG45"/>
      <c r="QBH45"/>
      <c r="QBI45"/>
      <c r="QBJ45"/>
      <c r="QBK45"/>
      <c r="QBL45"/>
      <c r="QBM45"/>
      <c r="QBN45"/>
      <c r="QBO45"/>
      <c r="QBP45"/>
      <c r="QBQ45"/>
      <c r="QBR45"/>
      <c r="QBS45"/>
      <c r="QBT45"/>
      <c r="QBU45"/>
      <c r="QBV45"/>
      <c r="QBW45"/>
      <c r="QBX45"/>
      <c r="QBY45"/>
      <c r="QBZ45"/>
      <c r="QCA45"/>
      <c r="QCB45"/>
      <c r="QCC45"/>
      <c r="QCD45"/>
      <c r="QCE45"/>
      <c r="QCF45"/>
      <c r="QCG45"/>
      <c r="QCH45"/>
      <c r="QCI45"/>
      <c r="QCJ45"/>
      <c r="QCK45"/>
      <c r="QCL45"/>
      <c r="QCM45"/>
      <c r="QCN45"/>
      <c r="QCO45"/>
      <c r="QCP45"/>
      <c r="QCQ45"/>
      <c r="QCR45"/>
      <c r="QCS45"/>
      <c r="QCT45"/>
      <c r="QCU45"/>
      <c r="QCV45"/>
      <c r="QCW45"/>
      <c r="QCX45"/>
      <c r="QCY45"/>
      <c r="QCZ45"/>
      <c r="QDA45"/>
      <c r="QDB45"/>
      <c r="QDC45"/>
      <c r="QDD45"/>
      <c r="QDE45"/>
      <c r="QDF45"/>
      <c r="QDG45"/>
      <c r="QDH45"/>
      <c r="QDI45"/>
      <c r="QDJ45"/>
      <c r="QDK45"/>
      <c r="QDL45"/>
      <c r="QDM45"/>
      <c r="QDN45"/>
      <c r="QDO45"/>
      <c r="QDP45"/>
      <c r="QDQ45"/>
      <c r="QDR45"/>
      <c r="QDS45"/>
      <c r="QDT45"/>
      <c r="QDU45"/>
      <c r="QDV45"/>
      <c r="QDW45"/>
      <c r="QDX45"/>
      <c r="QDY45"/>
      <c r="QDZ45"/>
      <c r="QEA45"/>
      <c r="QEB45"/>
      <c r="QEC45"/>
      <c r="QED45"/>
      <c r="QEE45"/>
      <c r="QEF45"/>
      <c r="QEG45"/>
      <c r="QEH45"/>
      <c r="QEI45"/>
      <c r="QEJ45"/>
      <c r="QEK45"/>
      <c r="QEL45"/>
      <c r="QEM45"/>
      <c r="QEN45"/>
      <c r="QEO45"/>
      <c r="QEP45"/>
      <c r="QEQ45"/>
      <c r="QER45"/>
      <c r="QES45"/>
      <c r="QET45"/>
      <c r="QEU45"/>
      <c r="QEV45"/>
      <c r="QEW45"/>
      <c r="QEX45"/>
      <c r="QEY45"/>
      <c r="QEZ45"/>
      <c r="QFA45"/>
      <c r="QFB45"/>
      <c r="QFC45"/>
      <c r="QFD45"/>
      <c r="QFE45"/>
      <c r="QFF45"/>
      <c r="QFG45"/>
      <c r="QFH45"/>
      <c r="QFI45"/>
      <c r="QFJ45"/>
      <c r="QFK45"/>
      <c r="QFL45"/>
      <c r="QFM45"/>
      <c r="QFN45"/>
      <c r="QFO45"/>
      <c r="QFP45"/>
      <c r="QFQ45"/>
      <c r="QFR45"/>
      <c r="QFS45"/>
      <c r="QFT45"/>
      <c r="QFU45"/>
      <c r="QFV45"/>
      <c r="QFW45"/>
      <c r="QFX45"/>
      <c r="QFY45"/>
      <c r="QFZ45"/>
      <c r="QGA45"/>
      <c r="QGB45"/>
      <c r="QGC45"/>
      <c r="QGD45"/>
      <c r="QGE45"/>
      <c r="QGF45"/>
      <c r="QGG45"/>
      <c r="QGH45"/>
      <c r="QGI45"/>
      <c r="QGJ45"/>
      <c r="QGK45"/>
      <c r="QGL45"/>
      <c r="QGM45"/>
      <c r="QGN45"/>
      <c r="QGO45"/>
      <c r="QGP45"/>
      <c r="QGQ45"/>
      <c r="QGR45"/>
      <c r="QGS45"/>
      <c r="QGT45"/>
      <c r="QGU45"/>
      <c r="QGV45"/>
      <c r="QGW45"/>
      <c r="QGX45"/>
      <c r="QGY45"/>
      <c r="QGZ45"/>
      <c r="QHA45"/>
      <c r="QHB45"/>
      <c r="QHC45"/>
      <c r="QHD45"/>
      <c r="QHE45"/>
      <c r="QHF45"/>
      <c r="QHG45"/>
      <c r="QHH45"/>
      <c r="QHI45"/>
      <c r="QHJ45"/>
      <c r="QHK45"/>
      <c r="QHL45"/>
      <c r="QHM45"/>
      <c r="QHN45"/>
      <c r="QHO45"/>
      <c r="QHP45"/>
      <c r="QHQ45"/>
      <c r="QHR45"/>
      <c r="QHS45"/>
      <c r="QHT45"/>
      <c r="QHU45"/>
      <c r="QHV45"/>
      <c r="QHW45"/>
      <c r="QHX45"/>
      <c r="QHY45"/>
      <c r="QHZ45"/>
      <c r="QIA45"/>
      <c r="QIB45"/>
      <c r="QIC45"/>
      <c r="QID45"/>
      <c r="QIE45"/>
      <c r="QIF45"/>
      <c r="QIG45"/>
      <c r="QIH45"/>
      <c r="QII45"/>
      <c r="QIJ45"/>
      <c r="QIK45"/>
      <c r="QIL45"/>
      <c r="QIM45"/>
      <c r="QIN45"/>
      <c r="QIO45"/>
      <c r="QIP45"/>
      <c r="QIQ45"/>
      <c r="QIR45"/>
      <c r="QIS45"/>
      <c r="QIT45"/>
      <c r="QIU45"/>
      <c r="QIV45"/>
      <c r="QIW45"/>
      <c r="QIX45"/>
      <c r="QIY45"/>
      <c r="QIZ45"/>
      <c r="QJA45"/>
      <c r="QJB45"/>
      <c r="QJC45"/>
      <c r="QJD45"/>
      <c r="QJE45"/>
      <c r="QJF45"/>
      <c r="QJG45"/>
      <c r="QJH45"/>
      <c r="QJI45"/>
      <c r="QJJ45"/>
      <c r="QJK45"/>
      <c r="QJL45"/>
      <c r="QJM45"/>
      <c r="QJN45"/>
      <c r="QJO45"/>
      <c r="QJP45"/>
      <c r="QJQ45"/>
      <c r="QJR45"/>
      <c r="QJS45"/>
      <c r="QJT45"/>
      <c r="QJU45"/>
      <c r="QJV45"/>
      <c r="QJW45"/>
      <c r="QJX45"/>
      <c r="QJY45"/>
      <c r="QJZ45"/>
      <c r="QKA45"/>
      <c r="QKB45"/>
      <c r="QKC45"/>
      <c r="QKD45"/>
      <c r="QKE45"/>
      <c r="QKF45"/>
      <c r="QKG45"/>
      <c r="QKH45"/>
      <c r="QKI45"/>
      <c r="QKJ45"/>
      <c r="QKK45"/>
      <c r="QKL45"/>
      <c r="QKM45"/>
      <c r="QKN45"/>
      <c r="QKO45"/>
      <c r="QKP45"/>
      <c r="QKQ45"/>
      <c r="QKR45"/>
      <c r="QKS45"/>
      <c r="QKT45"/>
      <c r="QKU45"/>
      <c r="QKV45"/>
      <c r="QKW45"/>
      <c r="QKX45"/>
      <c r="QKY45"/>
      <c r="QKZ45"/>
      <c r="QLA45"/>
      <c r="QLB45"/>
      <c r="QLC45"/>
      <c r="QLD45"/>
      <c r="QLE45"/>
      <c r="QLF45"/>
      <c r="QLG45"/>
      <c r="QLH45"/>
      <c r="QLI45"/>
      <c r="QLJ45"/>
      <c r="QLK45"/>
      <c r="QLL45"/>
      <c r="QLM45"/>
      <c r="QLN45"/>
      <c r="QLO45"/>
      <c r="QLP45"/>
      <c r="QLQ45"/>
      <c r="QLR45"/>
      <c r="QLS45"/>
      <c r="QLT45"/>
      <c r="QLU45"/>
      <c r="QLV45"/>
      <c r="QLW45"/>
      <c r="QLX45"/>
      <c r="QLY45"/>
      <c r="QLZ45"/>
      <c r="QMA45"/>
      <c r="QMB45"/>
      <c r="QMC45"/>
      <c r="QMD45"/>
      <c r="QME45"/>
      <c r="QMF45"/>
      <c r="QMG45"/>
      <c r="QMH45"/>
      <c r="QMI45"/>
      <c r="QMJ45"/>
      <c r="QMK45"/>
      <c r="QML45"/>
      <c r="QMM45"/>
      <c r="QMN45"/>
      <c r="QMO45"/>
      <c r="QMP45"/>
      <c r="QMQ45"/>
      <c r="QMR45"/>
      <c r="QMS45"/>
      <c r="QMT45"/>
      <c r="QMU45"/>
      <c r="QMV45"/>
      <c r="QMW45"/>
      <c r="QMX45"/>
      <c r="QMY45"/>
      <c r="QMZ45"/>
      <c r="QNA45"/>
      <c r="QNB45"/>
      <c r="QNC45"/>
      <c r="QND45"/>
      <c r="QNE45"/>
      <c r="QNF45"/>
      <c r="QNG45"/>
      <c r="QNH45"/>
      <c r="QNI45"/>
      <c r="QNJ45"/>
      <c r="QNK45"/>
      <c r="QNL45"/>
      <c r="QNM45"/>
      <c r="QNN45"/>
      <c r="QNO45"/>
      <c r="QNP45"/>
      <c r="QNQ45"/>
      <c r="QNR45"/>
      <c r="QNS45"/>
      <c r="QNT45"/>
      <c r="QNU45"/>
      <c r="QNV45"/>
      <c r="QNW45"/>
      <c r="QNX45"/>
      <c r="QNY45"/>
      <c r="QNZ45"/>
      <c r="QOA45"/>
      <c r="QOB45"/>
      <c r="QOC45"/>
      <c r="QOD45"/>
      <c r="QOE45"/>
      <c r="QOF45"/>
      <c r="QOG45"/>
      <c r="QOH45"/>
      <c r="QOI45"/>
      <c r="QOJ45"/>
      <c r="QOK45"/>
      <c r="QOL45"/>
      <c r="QOM45"/>
      <c r="QON45"/>
      <c r="QOO45"/>
      <c r="QOP45"/>
      <c r="QOQ45"/>
      <c r="QOR45"/>
      <c r="QOS45"/>
      <c r="QOT45"/>
      <c r="QOU45"/>
      <c r="QOV45"/>
      <c r="QOW45"/>
      <c r="QOX45"/>
      <c r="QOY45"/>
      <c r="QOZ45"/>
      <c r="QPA45"/>
      <c r="QPB45"/>
      <c r="QPC45"/>
      <c r="QPD45"/>
      <c r="QPE45"/>
      <c r="QPF45"/>
      <c r="QPG45"/>
      <c r="QPH45"/>
      <c r="QPI45"/>
      <c r="QPJ45"/>
      <c r="QPK45"/>
      <c r="QPL45"/>
      <c r="QPM45"/>
      <c r="QPN45"/>
      <c r="QPO45"/>
      <c r="QPP45"/>
      <c r="QPQ45"/>
      <c r="QPR45"/>
      <c r="QPS45"/>
      <c r="QPT45"/>
      <c r="QPU45"/>
      <c r="QPV45"/>
      <c r="QPW45"/>
      <c r="QPX45"/>
      <c r="QPY45"/>
      <c r="QPZ45"/>
      <c r="QQA45"/>
      <c r="QQB45"/>
      <c r="QQC45"/>
      <c r="QQD45"/>
      <c r="QQE45"/>
      <c r="QQF45"/>
      <c r="QQG45"/>
      <c r="QQH45"/>
      <c r="QQI45"/>
      <c r="QQJ45"/>
      <c r="QQK45"/>
      <c r="QQL45"/>
      <c r="QQM45"/>
      <c r="QQN45"/>
      <c r="QQO45"/>
      <c r="QQP45"/>
      <c r="QQQ45"/>
      <c r="QQR45"/>
      <c r="QQS45"/>
      <c r="QQT45"/>
      <c r="QQU45"/>
      <c r="QQV45"/>
      <c r="QQW45"/>
      <c r="QQX45"/>
      <c r="QQY45"/>
      <c r="QQZ45"/>
      <c r="QRA45"/>
      <c r="QRB45"/>
      <c r="QRC45"/>
      <c r="QRD45"/>
      <c r="QRE45"/>
      <c r="QRF45"/>
      <c r="QRG45"/>
      <c r="QRH45"/>
      <c r="QRI45"/>
      <c r="QRJ45"/>
      <c r="QRK45"/>
      <c r="QRL45"/>
      <c r="QRM45"/>
      <c r="QRN45"/>
      <c r="QRO45"/>
      <c r="QRP45"/>
      <c r="QRQ45"/>
      <c r="QRR45"/>
      <c r="QRS45"/>
      <c r="QRT45"/>
      <c r="QRU45"/>
      <c r="QRV45"/>
      <c r="QRW45"/>
      <c r="QRX45"/>
      <c r="QRY45"/>
      <c r="QRZ45"/>
      <c r="QSA45"/>
      <c r="QSB45"/>
      <c r="QSC45"/>
      <c r="QSD45"/>
      <c r="QSE45"/>
      <c r="QSF45"/>
      <c r="QSG45"/>
      <c r="QSH45"/>
      <c r="QSI45"/>
      <c r="QSJ45"/>
      <c r="QSK45"/>
      <c r="QSL45"/>
      <c r="QSM45"/>
      <c r="QSN45"/>
      <c r="QSO45"/>
      <c r="QSP45"/>
      <c r="QSQ45"/>
      <c r="QSR45"/>
      <c r="QSS45"/>
      <c r="QST45"/>
      <c r="QSU45"/>
      <c r="QSV45"/>
      <c r="QSW45"/>
      <c r="QSX45"/>
      <c r="QSY45"/>
      <c r="QSZ45"/>
      <c r="QTA45"/>
      <c r="QTB45"/>
      <c r="QTC45"/>
      <c r="QTD45"/>
      <c r="QTE45"/>
      <c r="QTF45"/>
      <c r="QTG45"/>
      <c r="QTH45"/>
      <c r="QTI45"/>
      <c r="QTJ45"/>
      <c r="QTK45"/>
      <c r="QTL45"/>
      <c r="QTM45"/>
      <c r="QTN45"/>
      <c r="QTO45"/>
      <c r="QTP45"/>
      <c r="QTQ45"/>
      <c r="QTR45"/>
      <c r="QTS45"/>
      <c r="QTT45"/>
      <c r="QTU45"/>
      <c r="QTV45"/>
      <c r="QTW45"/>
      <c r="QTX45"/>
      <c r="QTY45"/>
      <c r="QTZ45"/>
      <c r="QUA45"/>
      <c r="QUB45"/>
      <c r="QUC45"/>
      <c r="QUD45"/>
      <c r="QUE45"/>
      <c r="QUF45"/>
      <c r="QUG45"/>
      <c r="QUH45"/>
      <c r="QUI45"/>
      <c r="QUJ45"/>
      <c r="QUK45"/>
      <c r="QUL45"/>
      <c r="QUM45"/>
      <c r="QUN45"/>
      <c r="QUO45"/>
      <c r="QUP45"/>
      <c r="QUQ45"/>
      <c r="QUR45"/>
      <c r="QUS45"/>
      <c r="QUT45"/>
      <c r="QUU45"/>
      <c r="QUV45"/>
      <c r="QUW45"/>
      <c r="QUX45"/>
      <c r="QUY45"/>
      <c r="QUZ45"/>
      <c r="QVA45"/>
      <c r="QVB45"/>
      <c r="QVC45"/>
      <c r="QVD45"/>
      <c r="QVE45"/>
      <c r="QVF45"/>
      <c r="QVG45"/>
      <c r="QVH45"/>
      <c r="QVI45"/>
      <c r="QVJ45"/>
      <c r="QVK45"/>
      <c r="QVL45"/>
      <c r="QVM45"/>
      <c r="QVN45"/>
      <c r="QVO45"/>
      <c r="QVP45"/>
      <c r="QVQ45"/>
      <c r="QVR45"/>
      <c r="QVS45"/>
      <c r="QVT45"/>
      <c r="QVU45"/>
      <c r="QVV45"/>
      <c r="QVW45"/>
      <c r="QVX45"/>
      <c r="QVY45"/>
      <c r="QVZ45"/>
      <c r="QWA45"/>
      <c r="QWB45"/>
      <c r="QWC45"/>
      <c r="QWD45"/>
      <c r="QWE45"/>
      <c r="QWF45"/>
      <c r="QWG45"/>
      <c r="QWH45"/>
      <c r="QWI45"/>
      <c r="QWJ45"/>
      <c r="QWK45"/>
      <c r="QWL45"/>
      <c r="QWM45"/>
      <c r="QWN45"/>
      <c r="QWO45"/>
      <c r="QWP45"/>
      <c r="QWQ45"/>
      <c r="QWR45"/>
      <c r="QWS45"/>
      <c r="QWT45"/>
      <c r="QWU45"/>
      <c r="QWV45"/>
      <c r="QWW45"/>
      <c r="QWX45"/>
      <c r="QWY45"/>
      <c r="QWZ45"/>
      <c r="QXA45"/>
      <c r="QXB45"/>
      <c r="QXC45"/>
      <c r="QXD45"/>
      <c r="QXE45"/>
      <c r="QXF45"/>
      <c r="QXG45"/>
      <c r="QXH45"/>
      <c r="QXI45"/>
      <c r="QXJ45"/>
      <c r="QXK45"/>
      <c r="QXL45"/>
      <c r="QXM45"/>
      <c r="QXN45"/>
      <c r="QXO45"/>
      <c r="QXP45"/>
      <c r="QXQ45"/>
      <c r="QXR45"/>
      <c r="QXS45"/>
      <c r="QXT45"/>
      <c r="QXU45"/>
      <c r="QXV45"/>
      <c r="QXW45"/>
      <c r="QXX45"/>
      <c r="QXY45"/>
      <c r="QXZ45"/>
      <c r="QYA45"/>
      <c r="QYB45"/>
      <c r="QYC45"/>
      <c r="QYD45"/>
      <c r="QYE45"/>
      <c r="QYF45"/>
      <c r="QYG45"/>
      <c r="QYH45"/>
      <c r="QYI45"/>
      <c r="QYJ45"/>
      <c r="QYK45"/>
      <c r="QYL45"/>
      <c r="QYM45"/>
      <c r="QYN45"/>
      <c r="QYO45"/>
      <c r="QYP45"/>
      <c r="QYQ45"/>
      <c r="QYR45"/>
      <c r="QYS45"/>
      <c r="QYT45"/>
      <c r="QYU45"/>
      <c r="QYV45"/>
      <c r="QYW45"/>
      <c r="QYX45"/>
      <c r="QYY45"/>
      <c r="QYZ45"/>
      <c r="QZA45"/>
      <c r="QZB45"/>
      <c r="QZC45"/>
      <c r="QZD45"/>
      <c r="QZE45"/>
      <c r="QZF45"/>
      <c r="QZG45"/>
      <c r="QZH45"/>
      <c r="QZI45"/>
      <c r="QZJ45"/>
      <c r="QZK45"/>
      <c r="QZL45"/>
      <c r="QZM45"/>
      <c r="QZN45"/>
      <c r="QZO45"/>
      <c r="QZP45"/>
      <c r="QZQ45"/>
      <c r="QZR45"/>
      <c r="QZS45"/>
      <c r="QZT45"/>
      <c r="QZU45"/>
      <c r="QZV45"/>
      <c r="QZW45"/>
      <c r="QZX45"/>
      <c r="QZY45"/>
      <c r="QZZ45"/>
      <c r="RAA45"/>
      <c r="RAB45"/>
      <c r="RAC45"/>
      <c r="RAD45"/>
      <c r="RAE45"/>
      <c r="RAF45"/>
      <c r="RAG45"/>
      <c r="RAH45"/>
      <c r="RAI45"/>
      <c r="RAJ45"/>
      <c r="RAK45"/>
      <c r="RAL45"/>
      <c r="RAM45"/>
      <c r="RAN45"/>
      <c r="RAO45"/>
      <c r="RAP45"/>
      <c r="RAQ45"/>
      <c r="RAR45"/>
      <c r="RAS45"/>
      <c r="RAT45"/>
      <c r="RAU45"/>
      <c r="RAV45"/>
      <c r="RAW45"/>
      <c r="RAX45"/>
      <c r="RAY45"/>
      <c r="RAZ45"/>
      <c r="RBA45"/>
      <c r="RBB45"/>
      <c r="RBC45"/>
      <c r="RBD45"/>
      <c r="RBE45"/>
      <c r="RBF45"/>
      <c r="RBG45"/>
      <c r="RBH45"/>
      <c r="RBI45"/>
      <c r="RBJ45"/>
      <c r="RBK45"/>
      <c r="RBL45"/>
      <c r="RBM45"/>
      <c r="RBN45"/>
      <c r="RBO45"/>
      <c r="RBP45"/>
      <c r="RBQ45"/>
      <c r="RBR45"/>
      <c r="RBS45"/>
      <c r="RBT45"/>
      <c r="RBU45"/>
      <c r="RBV45"/>
      <c r="RBW45"/>
      <c r="RBX45"/>
      <c r="RBY45"/>
      <c r="RBZ45"/>
      <c r="RCA45"/>
      <c r="RCB45"/>
      <c r="RCC45"/>
      <c r="RCD45"/>
      <c r="RCE45"/>
      <c r="RCF45"/>
      <c r="RCG45"/>
      <c r="RCH45"/>
      <c r="RCI45"/>
      <c r="RCJ45"/>
      <c r="RCK45"/>
      <c r="RCL45"/>
      <c r="RCM45"/>
      <c r="RCN45"/>
      <c r="RCO45"/>
      <c r="RCP45"/>
      <c r="RCQ45"/>
      <c r="RCR45"/>
      <c r="RCS45"/>
      <c r="RCT45"/>
      <c r="RCU45"/>
      <c r="RCV45"/>
      <c r="RCW45"/>
      <c r="RCX45"/>
      <c r="RCY45"/>
      <c r="RCZ45"/>
      <c r="RDA45"/>
      <c r="RDB45"/>
      <c r="RDC45"/>
      <c r="RDD45"/>
      <c r="RDE45"/>
      <c r="RDF45"/>
      <c r="RDG45"/>
      <c r="RDH45"/>
      <c r="RDI45"/>
      <c r="RDJ45"/>
      <c r="RDK45"/>
      <c r="RDL45"/>
      <c r="RDM45"/>
      <c r="RDN45"/>
      <c r="RDO45"/>
      <c r="RDP45"/>
      <c r="RDQ45"/>
      <c r="RDR45"/>
      <c r="RDS45"/>
      <c r="RDT45"/>
      <c r="RDU45"/>
      <c r="RDV45"/>
      <c r="RDW45"/>
      <c r="RDX45"/>
      <c r="RDY45"/>
      <c r="RDZ45"/>
      <c r="REA45"/>
      <c r="REB45"/>
      <c r="REC45"/>
      <c r="RED45"/>
      <c r="REE45"/>
      <c r="REF45"/>
      <c r="REG45"/>
      <c r="REH45"/>
      <c r="REI45"/>
      <c r="REJ45"/>
      <c r="REK45"/>
      <c r="REL45"/>
      <c r="REM45"/>
      <c r="REN45"/>
      <c r="REO45"/>
      <c r="REP45"/>
      <c r="REQ45"/>
      <c r="RER45"/>
      <c r="RES45"/>
      <c r="RET45"/>
      <c r="REU45"/>
      <c r="REV45"/>
      <c r="REW45"/>
      <c r="REX45"/>
      <c r="REY45"/>
      <c r="REZ45"/>
      <c r="RFA45"/>
      <c r="RFB45"/>
      <c r="RFC45"/>
      <c r="RFD45"/>
      <c r="RFE45"/>
      <c r="RFF45"/>
      <c r="RFG45"/>
      <c r="RFH45"/>
      <c r="RFI45"/>
      <c r="RFJ45"/>
      <c r="RFK45"/>
      <c r="RFL45"/>
      <c r="RFM45"/>
      <c r="RFN45"/>
      <c r="RFO45"/>
      <c r="RFP45"/>
      <c r="RFQ45"/>
      <c r="RFR45"/>
      <c r="RFS45"/>
      <c r="RFT45"/>
      <c r="RFU45"/>
      <c r="RFV45"/>
      <c r="RFW45"/>
      <c r="RFX45"/>
      <c r="RFY45"/>
      <c r="RFZ45"/>
      <c r="RGA45"/>
      <c r="RGB45"/>
      <c r="RGC45"/>
      <c r="RGD45"/>
      <c r="RGE45"/>
      <c r="RGF45"/>
      <c r="RGG45"/>
      <c r="RGH45"/>
      <c r="RGI45"/>
      <c r="RGJ45"/>
      <c r="RGK45"/>
      <c r="RGL45"/>
      <c r="RGM45"/>
      <c r="RGN45"/>
      <c r="RGO45"/>
      <c r="RGP45"/>
      <c r="RGQ45"/>
      <c r="RGR45"/>
      <c r="RGS45"/>
      <c r="RGT45"/>
      <c r="RGU45"/>
      <c r="RGV45"/>
      <c r="RGW45"/>
      <c r="RGX45"/>
      <c r="RGY45"/>
      <c r="RGZ45"/>
      <c r="RHA45"/>
      <c r="RHB45"/>
      <c r="RHC45"/>
      <c r="RHD45"/>
      <c r="RHE45"/>
      <c r="RHF45"/>
      <c r="RHG45"/>
      <c r="RHH45"/>
      <c r="RHI45"/>
      <c r="RHJ45"/>
      <c r="RHK45"/>
      <c r="RHL45"/>
      <c r="RHM45"/>
      <c r="RHN45"/>
      <c r="RHO45"/>
      <c r="RHP45"/>
      <c r="RHQ45"/>
      <c r="RHR45"/>
      <c r="RHS45"/>
      <c r="RHT45"/>
      <c r="RHU45"/>
      <c r="RHV45"/>
      <c r="RHW45"/>
      <c r="RHX45"/>
      <c r="RHY45"/>
      <c r="RHZ45"/>
      <c r="RIA45"/>
      <c r="RIB45"/>
      <c r="RIC45"/>
      <c r="RID45"/>
      <c r="RIE45"/>
      <c r="RIF45"/>
      <c r="RIG45"/>
      <c r="RIH45"/>
      <c r="RII45"/>
      <c r="RIJ45"/>
      <c r="RIK45"/>
      <c r="RIL45"/>
      <c r="RIM45"/>
      <c r="RIN45"/>
      <c r="RIO45"/>
      <c r="RIP45"/>
      <c r="RIQ45"/>
      <c r="RIR45"/>
      <c r="RIS45"/>
      <c r="RIT45"/>
      <c r="RIU45"/>
      <c r="RIV45"/>
      <c r="RIW45"/>
      <c r="RIX45"/>
      <c r="RIY45"/>
      <c r="RIZ45"/>
      <c r="RJA45"/>
      <c r="RJB45"/>
      <c r="RJC45"/>
      <c r="RJD45"/>
      <c r="RJE45"/>
      <c r="RJF45"/>
      <c r="RJG45"/>
      <c r="RJH45"/>
      <c r="RJI45"/>
      <c r="RJJ45"/>
      <c r="RJK45"/>
      <c r="RJL45"/>
      <c r="RJM45"/>
      <c r="RJN45"/>
      <c r="RJO45"/>
      <c r="RJP45"/>
      <c r="RJQ45"/>
      <c r="RJR45"/>
      <c r="RJS45"/>
      <c r="RJT45"/>
      <c r="RJU45"/>
      <c r="RJV45"/>
      <c r="RJW45"/>
      <c r="RJX45"/>
      <c r="RJY45"/>
      <c r="RJZ45"/>
      <c r="RKA45"/>
      <c r="RKB45"/>
      <c r="RKC45"/>
      <c r="RKD45"/>
      <c r="RKE45"/>
      <c r="RKF45"/>
      <c r="RKG45"/>
      <c r="RKH45"/>
      <c r="RKI45"/>
      <c r="RKJ45"/>
      <c r="RKK45"/>
      <c r="RKL45"/>
      <c r="RKM45"/>
      <c r="RKN45"/>
      <c r="RKO45"/>
      <c r="RKP45"/>
      <c r="RKQ45"/>
      <c r="RKR45"/>
      <c r="RKS45"/>
      <c r="RKT45"/>
      <c r="RKU45"/>
      <c r="RKV45"/>
      <c r="RKW45"/>
      <c r="RKX45"/>
      <c r="RKY45"/>
      <c r="RKZ45"/>
      <c r="RLA45"/>
      <c r="RLB45"/>
      <c r="RLC45"/>
      <c r="RLD45"/>
      <c r="RLE45"/>
      <c r="RLF45"/>
      <c r="RLG45"/>
      <c r="RLH45"/>
      <c r="RLI45"/>
      <c r="RLJ45"/>
      <c r="RLK45"/>
      <c r="RLL45"/>
      <c r="RLM45"/>
      <c r="RLN45"/>
      <c r="RLO45"/>
      <c r="RLP45"/>
      <c r="RLQ45"/>
      <c r="RLR45"/>
      <c r="RLS45"/>
      <c r="RLT45"/>
      <c r="RLU45"/>
      <c r="RLV45"/>
      <c r="RLW45"/>
      <c r="RLX45"/>
      <c r="RLY45"/>
      <c r="RLZ45"/>
      <c r="RMA45"/>
      <c r="RMB45"/>
      <c r="RMC45"/>
      <c r="RMD45"/>
      <c r="RME45"/>
      <c r="RMF45"/>
      <c r="RMG45"/>
      <c r="RMH45"/>
      <c r="RMI45"/>
      <c r="RMJ45"/>
      <c r="RMK45"/>
      <c r="RML45"/>
      <c r="RMM45"/>
      <c r="RMN45"/>
      <c r="RMO45"/>
      <c r="RMP45"/>
      <c r="RMQ45"/>
      <c r="RMR45"/>
      <c r="RMS45"/>
      <c r="RMT45"/>
      <c r="RMU45"/>
      <c r="RMV45"/>
      <c r="RMW45"/>
      <c r="RMX45"/>
      <c r="RMY45"/>
      <c r="RMZ45"/>
      <c r="RNA45"/>
      <c r="RNB45"/>
      <c r="RNC45"/>
      <c r="RND45"/>
      <c r="RNE45"/>
      <c r="RNF45"/>
      <c r="RNG45"/>
      <c r="RNH45"/>
      <c r="RNI45"/>
      <c r="RNJ45"/>
      <c r="RNK45"/>
      <c r="RNL45"/>
      <c r="RNM45"/>
      <c r="RNN45"/>
      <c r="RNO45"/>
      <c r="RNP45"/>
      <c r="RNQ45"/>
      <c r="RNR45"/>
      <c r="RNS45"/>
      <c r="RNT45"/>
      <c r="RNU45"/>
      <c r="RNV45"/>
      <c r="RNW45"/>
      <c r="RNX45"/>
      <c r="RNY45"/>
      <c r="RNZ45"/>
      <c r="ROA45"/>
      <c r="ROB45"/>
      <c r="ROC45"/>
      <c r="ROD45"/>
      <c r="ROE45"/>
      <c r="ROF45"/>
      <c r="ROG45"/>
      <c r="ROH45"/>
      <c r="ROI45"/>
      <c r="ROJ45"/>
      <c r="ROK45"/>
      <c r="ROL45"/>
      <c r="ROM45"/>
      <c r="RON45"/>
      <c r="ROO45"/>
      <c r="ROP45"/>
      <c r="ROQ45"/>
      <c r="ROR45"/>
      <c r="ROS45"/>
      <c r="ROT45"/>
      <c r="ROU45"/>
      <c r="ROV45"/>
      <c r="ROW45"/>
      <c r="ROX45"/>
      <c r="ROY45"/>
      <c r="ROZ45"/>
      <c r="RPA45"/>
      <c r="RPB45"/>
      <c r="RPC45"/>
      <c r="RPD45"/>
      <c r="RPE45"/>
      <c r="RPF45"/>
      <c r="RPG45"/>
      <c r="RPH45"/>
      <c r="RPI45"/>
      <c r="RPJ45"/>
      <c r="RPK45"/>
      <c r="RPL45"/>
      <c r="RPM45"/>
      <c r="RPN45"/>
      <c r="RPO45"/>
      <c r="RPP45"/>
      <c r="RPQ45"/>
      <c r="RPR45"/>
      <c r="RPS45"/>
      <c r="RPT45"/>
      <c r="RPU45"/>
      <c r="RPV45"/>
      <c r="RPW45"/>
      <c r="RPX45"/>
      <c r="RPY45"/>
      <c r="RPZ45"/>
      <c r="RQA45"/>
      <c r="RQB45"/>
      <c r="RQC45"/>
      <c r="RQD45"/>
      <c r="RQE45"/>
      <c r="RQF45"/>
      <c r="RQG45"/>
      <c r="RQH45"/>
      <c r="RQI45"/>
      <c r="RQJ45"/>
      <c r="RQK45"/>
      <c r="RQL45"/>
      <c r="RQM45"/>
      <c r="RQN45"/>
      <c r="RQO45"/>
      <c r="RQP45"/>
      <c r="RQQ45"/>
      <c r="RQR45"/>
      <c r="RQS45"/>
      <c r="RQT45"/>
      <c r="RQU45"/>
      <c r="RQV45"/>
      <c r="RQW45"/>
      <c r="RQX45"/>
      <c r="RQY45"/>
      <c r="RQZ45"/>
      <c r="RRA45"/>
      <c r="RRB45"/>
      <c r="RRC45"/>
      <c r="RRD45"/>
      <c r="RRE45"/>
      <c r="RRF45"/>
      <c r="RRG45"/>
      <c r="RRH45"/>
      <c r="RRI45"/>
      <c r="RRJ45"/>
      <c r="RRK45"/>
      <c r="RRL45"/>
      <c r="RRM45"/>
      <c r="RRN45"/>
      <c r="RRO45"/>
      <c r="RRP45"/>
      <c r="RRQ45"/>
      <c r="RRR45"/>
      <c r="RRS45"/>
      <c r="RRT45"/>
      <c r="RRU45"/>
      <c r="RRV45"/>
      <c r="RRW45"/>
      <c r="RRX45"/>
      <c r="RRY45"/>
      <c r="RRZ45"/>
      <c r="RSA45"/>
      <c r="RSB45"/>
      <c r="RSC45"/>
      <c r="RSD45"/>
      <c r="RSE45"/>
      <c r="RSF45"/>
      <c r="RSG45"/>
      <c r="RSH45"/>
      <c r="RSI45"/>
      <c r="RSJ45"/>
      <c r="RSK45"/>
      <c r="RSL45"/>
      <c r="RSM45"/>
      <c r="RSN45"/>
      <c r="RSO45"/>
      <c r="RSP45"/>
      <c r="RSQ45"/>
      <c r="RSR45"/>
      <c r="RSS45"/>
      <c r="RST45"/>
      <c r="RSU45"/>
      <c r="RSV45"/>
      <c r="RSW45"/>
      <c r="RSX45"/>
      <c r="RSY45"/>
      <c r="RSZ45"/>
      <c r="RTA45"/>
      <c r="RTB45"/>
      <c r="RTC45"/>
      <c r="RTD45"/>
      <c r="RTE45"/>
      <c r="RTF45"/>
      <c r="RTG45"/>
      <c r="RTH45"/>
      <c r="RTI45"/>
      <c r="RTJ45"/>
      <c r="RTK45"/>
      <c r="RTL45"/>
      <c r="RTM45"/>
      <c r="RTN45"/>
      <c r="RTO45"/>
      <c r="RTP45"/>
      <c r="RTQ45"/>
      <c r="RTR45"/>
      <c r="RTS45"/>
      <c r="RTT45"/>
      <c r="RTU45"/>
      <c r="RTV45"/>
      <c r="RTW45"/>
      <c r="RTX45"/>
      <c r="RTY45"/>
      <c r="RTZ45"/>
      <c r="RUA45"/>
      <c r="RUB45"/>
      <c r="RUC45"/>
      <c r="RUD45"/>
      <c r="RUE45"/>
      <c r="RUF45"/>
      <c r="RUG45"/>
      <c r="RUH45"/>
      <c r="RUI45"/>
      <c r="RUJ45"/>
      <c r="RUK45"/>
      <c r="RUL45"/>
      <c r="RUM45"/>
      <c r="RUN45"/>
      <c r="RUO45"/>
      <c r="RUP45"/>
      <c r="RUQ45"/>
      <c r="RUR45"/>
      <c r="RUS45"/>
      <c r="RUT45"/>
      <c r="RUU45"/>
      <c r="RUV45"/>
      <c r="RUW45"/>
      <c r="RUX45"/>
      <c r="RUY45"/>
      <c r="RUZ45"/>
      <c r="RVA45"/>
      <c r="RVB45"/>
      <c r="RVC45"/>
      <c r="RVD45"/>
      <c r="RVE45"/>
      <c r="RVF45"/>
      <c r="RVG45"/>
      <c r="RVH45"/>
      <c r="RVI45"/>
      <c r="RVJ45"/>
      <c r="RVK45"/>
      <c r="RVL45"/>
      <c r="RVM45"/>
      <c r="RVN45"/>
      <c r="RVO45"/>
      <c r="RVP45"/>
      <c r="RVQ45"/>
      <c r="RVR45"/>
      <c r="RVS45"/>
      <c r="RVT45"/>
      <c r="RVU45"/>
      <c r="RVV45"/>
      <c r="RVW45"/>
      <c r="RVX45"/>
      <c r="RVY45"/>
      <c r="RVZ45"/>
      <c r="RWA45"/>
      <c r="RWB45"/>
      <c r="RWC45"/>
      <c r="RWD45"/>
      <c r="RWE45"/>
      <c r="RWF45"/>
      <c r="RWG45"/>
      <c r="RWH45"/>
      <c r="RWI45"/>
      <c r="RWJ45"/>
      <c r="RWK45"/>
      <c r="RWL45"/>
      <c r="RWM45"/>
      <c r="RWN45"/>
      <c r="RWO45"/>
      <c r="RWP45"/>
      <c r="RWQ45"/>
      <c r="RWR45"/>
      <c r="RWS45"/>
      <c r="RWT45"/>
      <c r="RWU45"/>
      <c r="RWV45"/>
      <c r="RWW45"/>
      <c r="RWX45"/>
      <c r="RWY45"/>
      <c r="RWZ45"/>
      <c r="RXA45"/>
      <c r="RXB45"/>
      <c r="RXC45"/>
      <c r="RXD45"/>
      <c r="RXE45"/>
      <c r="RXF45"/>
      <c r="RXG45"/>
      <c r="RXH45"/>
      <c r="RXI45"/>
      <c r="RXJ45"/>
      <c r="RXK45"/>
      <c r="RXL45"/>
      <c r="RXM45"/>
      <c r="RXN45"/>
      <c r="RXO45"/>
      <c r="RXP45"/>
      <c r="RXQ45"/>
      <c r="RXR45"/>
      <c r="RXS45"/>
      <c r="RXT45"/>
      <c r="RXU45"/>
      <c r="RXV45"/>
      <c r="RXW45"/>
      <c r="RXX45"/>
      <c r="RXY45"/>
      <c r="RXZ45"/>
      <c r="RYA45"/>
      <c r="RYB45"/>
      <c r="RYC45"/>
      <c r="RYD45"/>
      <c r="RYE45"/>
      <c r="RYF45"/>
      <c r="RYG45"/>
      <c r="RYH45"/>
      <c r="RYI45"/>
      <c r="RYJ45"/>
      <c r="RYK45"/>
      <c r="RYL45"/>
      <c r="RYM45"/>
      <c r="RYN45"/>
      <c r="RYO45"/>
      <c r="RYP45"/>
      <c r="RYQ45"/>
      <c r="RYR45"/>
      <c r="RYS45"/>
      <c r="RYT45"/>
      <c r="RYU45"/>
      <c r="RYV45"/>
      <c r="RYW45"/>
      <c r="RYX45"/>
      <c r="RYY45"/>
      <c r="RYZ45"/>
      <c r="RZA45"/>
      <c r="RZB45"/>
      <c r="RZC45"/>
      <c r="RZD45"/>
      <c r="RZE45"/>
      <c r="RZF45"/>
      <c r="RZG45"/>
      <c r="RZH45"/>
      <c r="RZI45"/>
      <c r="RZJ45"/>
      <c r="RZK45"/>
      <c r="RZL45"/>
      <c r="RZM45"/>
      <c r="RZN45"/>
      <c r="RZO45"/>
      <c r="RZP45"/>
      <c r="RZQ45"/>
      <c r="RZR45"/>
      <c r="RZS45"/>
      <c r="RZT45"/>
      <c r="RZU45"/>
      <c r="RZV45"/>
      <c r="RZW45"/>
      <c r="RZX45"/>
      <c r="RZY45"/>
      <c r="RZZ45"/>
      <c r="SAA45"/>
      <c r="SAB45"/>
      <c r="SAC45"/>
      <c r="SAD45"/>
      <c r="SAE45"/>
      <c r="SAF45"/>
      <c r="SAG45"/>
      <c r="SAH45"/>
      <c r="SAI45"/>
      <c r="SAJ45"/>
      <c r="SAK45"/>
      <c r="SAL45"/>
      <c r="SAM45"/>
      <c r="SAN45"/>
      <c r="SAO45"/>
      <c r="SAP45"/>
      <c r="SAQ45"/>
      <c r="SAR45"/>
      <c r="SAS45"/>
      <c r="SAT45"/>
      <c r="SAU45"/>
      <c r="SAV45"/>
      <c r="SAW45"/>
      <c r="SAX45"/>
      <c r="SAY45"/>
      <c r="SAZ45"/>
      <c r="SBA45"/>
      <c r="SBB45"/>
      <c r="SBC45"/>
      <c r="SBD45"/>
      <c r="SBE45"/>
      <c r="SBF45"/>
      <c r="SBG45"/>
      <c r="SBH45"/>
      <c r="SBI45"/>
      <c r="SBJ45"/>
      <c r="SBK45"/>
      <c r="SBL45"/>
      <c r="SBM45"/>
      <c r="SBN45"/>
      <c r="SBO45"/>
      <c r="SBP45"/>
      <c r="SBQ45"/>
      <c r="SBR45"/>
      <c r="SBS45"/>
      <c r="SBT45"/>
      <c r="SBU45"/>
      <c r="SBV45"/>
      <c r="SBW45"/>
      <c r="SBX45"/>
      <c r="SBY45"/>
      <c r="SBZ45"/>
      <c r="SCA45"/>
      <c r="SCB45"/>
      <c r="SCC45"/>
      <c r="SCD45"/>
      <c r="SCE45"/>
      <c r="SCF45"/>
      <c r="SCG45"/>
      <c r="SCH45"/>
      <c r="SCI45"/>
      <c r="SCJ45"/>
      <c r="SCK45"/>
      <c r="SCL45"/>
      <c r="SCM45"/>
      <c r="SCN45"/>
      <c r="SCO45"/>
      <c r="SCP45"/>
      <c r="SCQ45"/>
      <c r="SCR45"/>
      <c r="SCS45"/>
      <c r="SCT45"/>
      <c r="SCU45"/>
      <c r="SCV45"/>
      <c r="SCW45"/>
      <c r="SCX45"/>
      <c r="SCY45"/>
      <c r="SCZ45"/>
      <c r="SDA45"/>
      <c r="SDB45"/>
      <c r="SDC45"/>
      <c r="SDD45"/>
      <c r="SDE45"/>
      <c r="SDF45"/>
      <c r="SDG45"/>
      <c r="SDH45"/>
      <c r="SDI45"/>
      <c r="SDJ45"/>
      <c r="SDK45"/>
      <c r="SDL45"/>
      <c r="SDM45"/>
      <c r="SDN45"/>
      <c r="SDO45"/>
      <c r="SDP45"/>
      <c r="SDQ45"/>
      <c r="SDR45"/>
      <c r="SDS45"/>
      <c r="SDT45"/>
      <c r="SDU45"/>
      <c r="SDV45"/>
      <c r="SDW45"/>
      <c r="SDX45"/>
      <c r="SDY45"/>
      <c r="SDZ45"/>
      <c r="SEA45"/>
      <c r="SEB45"/>
      <c r="SEC45"/>
      <c r="SED45"/>
      <c r="SEE45"/>
      <c r="SEF45"/>
      <c r="SEG45"/>
      <c r="SEH45"/>
      <c r="SEI45"/>
      <c r="SEJ45"/>
      <c r="SEK45"/>
      <c r="SEL45"/>
      <c r="SEM45"/>
      <c r="SEN45"/>
      <c r="SEO45"/>
      <c r="SEP45"/>
      <c r="SEQ45"/>
      <c r="SER45"/>
      <c r="SES45"/>
      <c r="SET45"/>
      <c r="SEU45"/>
      <c r="SEV45"/>
      <c r="SEW45"/>
      <c r="SEX45"/>
      <c r="SEY45"/>
      <c r="SEZ45"/>
      <c r="SFA45"/>
      <c r="SFB45"/>
      <c r="SFC45"/>
      <c r="SFD45"/>
      <c r="SFE45"/>
      <c r="SFF45"/>
      <c r="SFG45"/>
      <c r="SFH45"/>
      <c r="SFI45"/>
      <c r="SFJ45"/>
      <c r="SFK45"/>
      <c r="SFL45"/>
      <c r="SFM45"/>
      <c r="SFN45"/>
      <c r="SFO45"/>
      <c r="SFP45"/>
      <c r="SFQ45"/>
      <c r="SFR45"/>
      <c r="SFS45"/>
      <c r="SFT45"/>
      <c r="SFU45"/>
      <c r="SFV45"/>
      <c r="SFW45"/>
      <c r="SFX45"/>
      <c r="SFY45"/>
      <c r="SFZ45"/>
      <c r="SGA45"/>
      <c r="SGB45"/>
      <c r="SGC45"/>
      <c r="SGD45"/>
      <c r="SGE45"/>
      <c r="SGF45"/>
      <c r="SGG45"/>
      <c r="SGH45"/>
      <c r="SGI45"/>
      <c r="SGJ45"/>
      <c r="SGK45"/>
      <c r="SGL45"/>
      <c r="SGM45"/>
      <c r="SGN45"/>
      <c r="SGO45"/>
      <c r="SGP45"/>
      <c r="SGQ45"/>
      <c r="SGR45"/>
      <c r="SGS45"/>
      <c r="SGT45"/>
      <c r="SGU45"/>
      <c r="SGV45"/>
      <c r="SGW45"/>
      <c r="SGX45"/>
      <c r="SGY45"/>
      <c r="SGZ45"/>
      <c r="SHA45"/>
      <c r="SHB45"/>
      <c r="SHC45"/>
      <c r="SHD45"/>
      <c r="SHE45"/>
      <c r="SHF45"/>
      <c r="SHG45"/>
      <c r="SHH45"/>
      <c r="SHI45"/>
      <c r="SHJ45"/>
      <c r="SHK45"/>
      <c r="SHL45"/>
      <c r="SHM45"/>
      <c r="SHN45"/>
      <c r="SHO45"/>
      <c r="SHP45"/>
      <c r="SHQ45"/>
      <c r="SHR45"/>
      <c r="SHS45"/>
      <c r="SHT45"/>
      <c r="SHU45"/>
      <c r="SHV45"/>
      <c r="SHW45"/>
      <c r="SHX45"/>
      <c r="SHY45"/>
      <c r="SHZ45"/>
      <c r="SIA45"/>
      <c r="SIB45"/>
      <c r="SIC45"/>
      <c r="SID45"/>
      <c r="SIE45"/>
      <c r="SIF45"/>
      <c r="SIG45"/>
      <c r="SIH45"/>
      <c r="SII45"/>
      <c r="SIJ45"/>
      <c r="SIK45"/>
      <c r="SIL45"/>
      <c r="SIM45"/>
      <c r="SIN45"/>
      <c r="SIO45"/>
      <c r="SIP45"/>
      <c r="SIQ45"/>
      <c r="SIR45"/>
      <c r="SIS45"/>
      <c r="SIT45"/>
      <c r="SIU45"/>
      <c r="SIV45"/>
      <c r="SIW45"/>
      <c r="SIX45"/>
      <c r="SIY45"/>
      <c r="SIZ45"/>
      <c r="SJA45"/>
      <c r="SJB45"/>
      <c r="SJC45"/>
      <c r="SJD45"/>
      <c r="SJE45"/>
      <c r="SJF45"/>
      <c r="SJG45"/>
      <c r="SJH45"/>
      <c r="SJI45"/>
      <c r="SJJ45"/>
      <c r="SJK45"/>
      <c r="SJL45"/>
      <c r="SJM45"/>
      <c r="SJN45"/>
      <c r="SJO45"/>
      <c r="SJP45"/>
      <c r="SJQ45"/>
      <c r="SJR45"/>
      <c r="SJS45"/>
      <c r="SJT45"/>
      <c r="SJU45"/>
      <c r="SJV45"/>
      <c r="SJW45"/>
      <c r="SJX45"/>
      <c r="SJY45"/>
      <c r="SJZ45"/>
      <c r="SKA45"/>
      <c r="SKB45"/>
      <c r="SKC45"/>
      <c r="SKD45"/>
      <c r="SKE45"/>
      <c r="SKF45"/>
      <c r="SKG45"/>
      <c r="SKH45"/>
      <c r="SKI45"/>
      <c r="SKJ45"/>
      <c r="SKK45"/>
      <c r="SKL45"/>
      <c r="SKM45"/>
      <c r="SKN45"/>
      <c r="SKO45"/>
      <c r="SKP45"/>
      <c r="SKQ45"/>
      <c r="SKR45"/>
      <c r="SKS45"/>
      <c r="SKT45"/>
      <c r="SKU45"/>
      <c r="SKV45"/>
      <c r="SKW45"/>
      <c r="SKX45"/>
      <c r="SKY45"/>
      <c r="SKZ45"/>
      <c r="SLA45"/>
      <c r="SLB45"/>
      <c r="SLC45"/>
      <c r="SLD45"/>
      <c r="SLE45"/>
      <c r="SLF45"/>
      <c r="SLG45"/>
      <c r="SLH45"/>
      <c r="SLI45"/>
      <c r="SLJ45"/>
      <c r="SLK45"/>
      <c r="SLL45"/>
      <c r="SLM45"/>
      <c r="SLN45"/>
      <c r="SLO45"/>
      <c r="SLP45"/>
      <c r="SLQ45"/>
      <c r="SLR45"/>
      <c r="SLS45"/>
      <c r="SLT45"/>
      <c r="SLU45"/>
      <c r="SLV45"/>
      <c r="SLW45"/>
      <c r="SLX45"/>
      <c r="SLY45"/>
      <c r="SLZ45"/>
      <c r="SMA45"/>
      <c r="SMB45"/>
      <c r="SMC45"/>
      <c r="SMD45"/>
      <c r="SME45"/>
      <c r="SMF45"/>
      <c r="SMG45"/>
      <c r="SMH45"/>
      <c r="SMI45"/>
      <c r="SMJ45"/>
      <c r="SMK45"/>
      <c r="SML45"/>
      <c r="SMM45"/>
      <c r="SMN45"/>
      <c r="SMO45"/>
      <c r="SMP45"/>
      <c r="SMQ45"/>
      <c r="SMR45"/>
      <c r="SMS45"/>
      <c r="SMT45"/>
      <c r="SMU45"/>
      <c r="SMV45"/>
      <c r="SMW45"/>
      <c r="SMX45"/>
      <c r="SMY45"/>
      <c r="SMZ45"/>
      <c r="SNA45"/>
      <c r="SNB45"/>
      <c r="SNC45"/>
      <c r="SND45"/>
      <c r="SNE45"/>
      <c r="SNF45"/>
      <c r="SNG45"/>
      <c r="SNH45"/>
      <c r="SNI45"/>
      <c r="SNJ45"/>
      <c r="SNK45"/>
      <c r="SNL45"/>
      <c r="SNM45"/>
      <c r="SNN45"/>
      <c r="SNO45"/>
      <c r="SNP45"/>
      <c r="SNQ45"/>
      <c r="SNR45"/>
      <c r="SNS45"/>
      <c r="SNT45"/>
      <c r="SNU45"/>
      <c r="SNV45"/>
      <c r="SNW45"/>
      <c r="SNX45"/>
      <c r="SNY45"/>
      <c r="SNZ45"/>
      <c r="SOA45"/>
      <c r="SOB45"/>
      <c r="SOC45"/>
      <c r="SOD45"/>
      <c r="SOE45"/>
      <c r="SOF45"/>
      <c r="SOG45"/>
      <c r="SOH45"/>
      <c r="SOI45"/>
      <c r="SOJ45"/>
      <c r="SOK45"/>
      <c r="SOL45"/>
      <c r="SOM45"/>
      <c r="SON45"/>
      <c r="SOO45"/>
      <c r="SOP45"/>
      <c r="SOQ45"/>
      <c r="SOR45"/>
      <c r="SOS45"/>
      <c r="SOT45"/>
      <c r="SOU45"/>
      <c r="SOV45"/>
      <c r="SOW45"/>
      <c r="SOX45"/>
      <c r="SOY45"/>
      <c r="SOZ45"/>
      <c r="SPA45"/>
      <c r="SPB45"/>
      <c r="SPC45"/>
      <c r="SPD45"/>
      <c r="SPE45"/>
      <c r="SPF45"/>
      <c r="SPG45"/>
      <c r="SPH45"/>
      <c r="SPI45"/>
      <c r="SPJ45"/>
      <c r="SPK45"/>
      <c r="SPL45"/>
      <c r="SPM45"/>
      <c r="SPN45"/>
      <c r="SPO45"/>
      <c r="SPP45"/>
      <c r="SPQ45"/>
      <c r="SPR45"/>
      <c r="SPS45"/>
      <c r="SPT45"/>
      <c r="SPU45"/>
      <c r="SPV45"/>
      <c r="SPW45"/>
      <c r="SPX45"/>
      <c r="SPY45"/>
      <c r="SPZ45"/>
      <c r="SQA45"/>
      <c r="SQB45"/>
      <c r="SQC45"/>
      <c r="SQD45"/>
      <c r="SQE45"/>
      <c r="SQF45"/>
      <c r="SQG45"/>
      <c r="SQH45"/>
      <c r="SQI45"/>
      <c r="SQJ45"/>
      <c r="SQK45"/>
      <c r="SQL45"/>
      <c r="SQM45"/>
      <c r="SQN45"/>
      <c r="SQO45"/>
      <c r="SQP45"/>
      <c r="SQQ45"/>
      <c r="SQR45"/>
      <c r="SQS45"/>
      <c r="SQT45"/>
      <c r="SQU45"/>
      <c r="SQV45"/>
      <c r="SQW45"/>
      <c r="SQX45"/>
      <c r="SQY45"/>
      <c r="SQZ45"/>
      <c r="SRA45"/>
      <c r="SRB45"/>
      <c r="SRC45"/>
      <c r="SRD45"/>
      <c r="SRE45"/>
      <c r="SRF45"/>
      <c r="SRG45"/>
      <c r="SRH45"/>
      <c r="SRI45"/>
      <c r="SRJ45"/>
      <c r="SRK45"/>
      <c r="SRL45"/>
      <c r="SRM45"/>
      <c r="SRN45"/>
      <c r="SRO45"/>
      <c r="SRP45"/>
      <c r="SRQ45"/>
      <c r="SRR45"/>
      <c r="SRS45"/>
      <c r="SRT45"/>
      <c r="SRU45"/>
      <c r="SRV45"/>
      <c r="SRW45"/>
      <c r="SRX45"/>
      <c r="SRY45"/>
      <c r="SRZ45"/>
      <c r="SSA45"/>
      <c r="SSB45"/>
      <c r="SSC45"/>
      <c r="SSD45"/>
      <c r="SSE45"/>
      <c r="SSF45"/>
      <c r="SSG45"/>
      <c r="SSH45"/>
      <c r="SSI45"/>
      <c r="SSJ45"/>
      <c r="SSK45"/>
      <c r="SSL45"/>
      <c r="SSM45"/>
      <c r="SSN45"/>
      <c r="SSO45"/>
      <c r="SSP45"/>
      <c r="SSQ45"/>
      <c r="SSR45"/>
      <c r="SSS45"/>
      <c r="SST45"/>
      <c r="SSU45"/>
      <c r="SSV45"/>
      <c r="SSW45"/>
      <c r="SSX45"/>
      <c r="SSY45"/>
      <c r="SSZ45"/>
      <c r="STA45"/>
      <c r="STB45"/>
      <c r="STC45"/>
      <c r="STD45"/>
      <c r="STE45"/>
      <c r="STF45"/>
      <c r="STG45"/>
      <c r="STH45"/>
      <c r="STI45"/>
      <c r="STJ45"/>
      <c r="STK45"/>
      <c r="STL45"/>
      <c r="STM45"/>
      <c r="STN45"/>
      <c r="STO45"/>
      <c r="STP45"/>
      <c r="STQ45"/>
      <c r="STR45"/>
      <c r="STS45"/>
      <c r="STT45"/>
      <c r="STU45"/>
      <c r="STV45"/>
      <c r="STW45"/>
      <c r="STX45"/>
      <c r="STY45"/>
      <c r="STZ45"/>
      <c r="SUA45"/>
      <c r="SUB45"/>
      <c r="SUC45"/>
      <c r="SUD45"/>
      <c r="SUE45"/>
      <c r="SUF45"/>
      <c r="SUG45"/>
      <c r="SUH45"/>
      <c r="SUI45"/>
      <c r="SUJ45"/>
      <c r="SUK45"/>
      <c r="SUL45"/>
      <c r="SUM45"/>
      <c r="SUN45"/>
      <c r="SUO45"/>
      <c r="SUP45"/>
      <c r="SUQ45"/>
      <c r="SUR45"/>
      <c r="SUS45"/>
      <c r="SUT45"/>
      <c r="SUU45"/>
      <c r="SUV45"/>
      <c r="SUW45"/>
      <c r="SUX45"/>
      <c r="SUY45"/>
      <c r="SUZ45"/>
      <c r="SVA45"/>
      <c r="SVB45"/>
      <c r="SVC45"/>
      <c r="SVD45"/>
      <c r="SVE45"/>
      <c r="SVF45"/>
      <c r="SVG45"/>
      <c r="SVH45"/>
      <c r="SVI45"/>
      <c r="SVJ45"/>
      <c r="SVK45"/>
      <c r="SVL45"/>
      <c r="SVM45"/>
      <c r="SVN45"/>
      <c r="SVO45"/>
      <c r="SVP45"/>
      <c r="SVQ45"/>
      <c r="SVR45"/>
      <c r="SVS45"/>
      <c r="SVT45"/>
      <c r="SVU45"/>
      <c r="SVV45"/>
      <c r="SVW45"/>
      <c r="SVX45"/>
      <c r="SVY45"/>
      <c r="SVZ45"/>
      <c r="SWA45"/>
      <c r="SWB45"/>
      <c r="SWC45"/>
      <c r="SWD45"/>
      <c r="SWE45"/>
      <c r="SWF45"/>
      <c r="SWG45"/>
      <c r="SWH45"/>
      <c r="SWI45"/>
      <c r="SWJ45"/>
      <c r="SWK45"/>
      <c r="SWL45"/>
      <c r="SWM45"/>
      <c r="SWN45"/>
      <c r="SWO45"/>
      <c r="SWP45"/>
      <c r="SWQ45"/>
      <c r="SWR45"/>
      <c r="SWS45"/>
      <c r="SWT45"/>
      <c r="SWU45"/>
      <c r="SWV45"/>
      <c r="SWW45"/>
      <c r="SWX45"/>
      <c r="SWY45"/>
      <c r="SWZ45"/>
      <c r="SXA45"/>
      <c r="SXB45"/>
      <c r="SXC45"/>
      <c r="SXD45"/>
      <c r="SXE45"/>
      <c r="SXF45"/>
      <c r="SXG45"/>
      <c r="SXH45"/>
      <c r="SXI45"/>
      <c r="SXJ45"/>
      <c r="SXK45"/>
      <c r="SXL45"/>
      <c r="SXM45"/>
      <c r="SXN45"/>
      <c r="SXO45"/>
      <c r="SXP45"/>
      <c r="SXQ45"/>
      <c r="SXR45"/>
      <c r="SXS45"/>
      <c r="SXT45"/>
      <c r="SXU45"/>
      <c r="SXV45"/>
      <c r="SXW45"/>
      <c r="SXX45"/>
      <c r="SXY45"/>
      <c r="SXZ45"/>
      <c r="SYA45"/>
      <c r="SYB45"/>
      <c r="SYC45"/>
      <c r="SYD45"/>
      <c r="SYE45"/>
      <c r="SYF45"/>
      <c r="SYG45"/>
      <c r="SYH45"/>
      <c r="SYI45"/>
      <c r="SYJ45"/>
      <c r="SYK45"/>
      <c r="SYL45"/>
      <c r="SYM45"/>
      <c r="SYN45"/>
      <c r="SYO45"/>
      <c r="SYP45"/>
      <c r="SYQ45"/>
      <c r="SYR45"/>
      <c r="SYS45"/>
      <c r="SYT45"/>
      <c r="SYU45"/>
      <c r="SYV45"/>
      <c r="SYW45"/>
      <c r="SYX45"/>
      <c r="SYY45"/>
      <c r="SYZ45"/>
      <c r="SZA45"/>
      <c r="SZB45"/>
      <c r="SZC45"/>
      <c r="SZD45"/>
      <c r="SZE45"/>
      <c r="SZF45"/>
      <c r="SZG45"/>
      <c r="SZH45"/>
      <c r="SZI45"/>
      <c r="SZJ45"/>
      <c r="SZK45"/>
      <c r="SZL45"/>
      <c r="SZM45"/>
      <c r="SZN45"/>
      <c r="SZO45"/>
      <c r="SZP45"/>
      <c r="SZQ45"/>
      <c r="SZR45"/>
      <c r="SZS45"/>
      <c r="SZT45"/>
      <c r="SZU45"/>
      <c r="SZV45"/>
      <c r="SZW45"/>
      <c r="SZX45"/>
      <c r="SZY45"/>
      <c r="SZZ45"/>
      <c r="TAA45"/>
      <c r="TAB45"/>
      <c r="TAC45"/>
      <c r="TAD45"/>
      <c r="TAE45"/>
      <c r="TAF45"/>
      <c r="TAG45"/>
      <c r="TAH45"/>
      <c r="TAI45"/>
      <c r="TAJ45"/>
      <c r="TAK45"/>
      <c r="TAL45"/>
      <c r="TAM45"/>
      <c r="TAN45"/>
      <c r="TAO45"/>
      <c r="TAP45"/>
      <c r="TAQ45"/>
      <c r="TAR45"/>
      <c r="TAS45"/>
      <c r="TAT45"/>
      <c r="TAU45"/>
      <c r="TAV45"/>
      <c r="TAW45"/>
      <c r="TAX45"/>
      <c r="TAY45"/>
      <c r="TAZ45"/>
      <c r="TBA45"/>
      <c r="TBB45"/>
      <c r="TBC45"/>
      <c r="TBD45"/>
      <c r="TBE45"/>
      <c r="TBF45"/>
      <c r="TBG45"/>
      <c r="TBH45"/>
      <c r="TBI45"/>
      <c r="TBJ45"/>
      <c r="TBK45"/>
      <c r="TBL45"/>
      <c r="TBM45"/>
      <c r="TBN45"/>
      <c r="TBO45"/>
      <c r="TBP45"/>
      <c r="TBQ45"/>
      <c r="TBR45"/>
      <c r="TBS45"/>
      <c r="TBT45"/>
      <c r="TBU45"/>
      <c r="TBV45"/>
      <c r="TBW45"/>
      <c r="TBX45"/>
      <c r="TBY45"/>
      <c r="TBZ45"/>
      <c r="TCA45"/>
      <c r="TCB45"/>
      <c r="TCC45"/>
      <c r="TCD45"/>
      <c r="TCE45"/>
      <c r="TCF45"/>
      <c r="TCG45"/>
      <c r="TCH45"/>
      <c r="TCI45"/>
      <c r="TCJ45"/>
      <c r="TCK45"/>
      <c r="TCL45"/>
      <c r="TCM45"/>
      <c r="TCN45"/>
      <c r="TCO45"/>
      <c r="TCP45"/>
      <c r="TCQ45"/>
      <c r="TCR45"/>
      <c r="TCS45"/>
      <c r="TCT45"/>
      <c r="TCU45"/>
      <c r="TCV45"/>
      <c r="TCW45"/>
      <c r="TCX45"/>
      <c r="TCY45"/>
      <c r="TCZ45"/>
      <c r="TDA45"/>
      <c r="TDB45"/>
      <c r="TDC45"/>
      <c r="TDD45"/>
      <c r="TDE45"/>
      <c r="TDF45"/>
      <c r="TDG45"/>
      <c r="TDH45"/>
      <c r="TDI45"/>
      <c r="TDJ45"/>
      <c r="TDK45"/>
      <c r="TDL45"/>
      <c r="TDM45"/>
      <c r="TDN45"/>
      <c r="TDO45"/>
      <c r="TDP45"/>
      <c r="TDQ45"/>
      <c r="TDR45"/>
      <c r="TDS45"/>
      <c r="TDT45"/>
      <c r="TDU45"/>
      <c r="TDV45"/>
      <c r="TDW45"/>
      <c r="TDX45"/>
      <c r="TDY45"/>
      <c r="TDZ45"/>
      <c r="TEA45"/>
      <c r="TEB45"/>
      <c r="TEC45"/>
      <c r="TED45"/>
      <c r="TEE45"/>
      <c r="TEF45"/>
      <c r="TEG45"/>
      <c r="TEH45"/>
      <c r="TEI45"/>
      <c r="TEJ45"/>
      <c r="TEK45"/>
      <c r="TEL45"/>
      <c r="TEM45"/>
      <c r="TEN45"/>
      <c r="TEO45"/>
      <c r="TEP45"/>
      <c r="TEQ45"/>
      <c r="TER45"/>
      <c r="TES45"/>
      <c r="TET45"/>
      <c r="TEU45"/>
      <c r="TEV45"/>
      <c r="TEW45"/>
      <c r="TEX45"/>
      <c r="TEY45"/>
      <c r="TEZ45"/>
      <c r="TFA45"/>
      <c r="TFB45"/>
      <c r="TFC45"/>
      <c r="TFD45"/>
      <c r="TFE45"/>
      <c r="TFF45"/>
      <c r="TFG45"/>
      <c r="TFH45"/>
      <c r="TFI45"/>
      <c r="TFJ45"/>
      <c r="TFK45"/>
      <c r="TFL45"/>
      <c r="TFM45"/>
      <c r="TFN45"/>
      <c r="TFO45"/>
      <c r="TFP45"/>
      <c r="TFQ45"/>
      <c r="TFR45"/>
      <c r="TFS45"/>
      <c r="TFT45"/>
      <c r="TFU45"/>
      <c r="TFV45"/>
      <c r="TFW45"/>
      <c r="TFX45"/>
      <c r="TFY45"/>
      <c r="TFZ45"/>
      <c r="TGA45"/>
      <c r="TGB45"/>
      <c r="TGC45"/>
      <c r="TGD45"/>
      <c r="TGE45"/>
      <c r="TGF45"/>
      <c r="TGG45"/>
      <c r="TGH45"/>
      <c r="TGI45"/>
      <c r="TGJ45"/>
      <c r="TGK45"/>
      <c r="TGL45"/>
      <c r="TGM45"/>
      <c r="TGN45"/>
      <c r="TGO45"/>
      <c r="TGP45"/>
      <c r="TGQ45"/>
      <c r="TGR45"/>
      <c r="TGS45"/>
      <c r="TGT45"/>
      <c r="TGU45"/>
      <c r="TGV45"/>
      <c r="TGW45"/>
      <c r="TGX45"/>
      <c r="TGY45"/>
      <c r="TGZ45"/>
      <c r="THA45"/>
      <c r="THB45"/>
      <c r="THC45"/>
      <c r="THD45"/>
      <c r="THE45"/>
      <c r="THF45"/>
      <c r="THG45"/>
      <c r="THH45"/>
      <c r="THI45"/>
      <c r="THJ45"/>
      <c r="THK45"/>
      <c r="THL45"/>
      <c r="THM45"/>
      <c r="THN45"/>
      <c r="THO45"/>
      <c r="THP45"/>
      <c r="THQ45"/>
      <c r="THR45"/>
      <c r="THS45"/>
      <c r="THT45"/>
      <c r="THU45"/>
      <c r="THV45"/>
      <c r="THW45"/>
      <c r="THX45"/>
      <c r="THY45"/>
      <c r="THZ45"/>
      <c r="TIA45"/>
      <c r="TIB45"/>
      <c r="TIC45"/>
      <c r="TID45"/>
      <c r="TIE45"/>
      <c r="TIF45"/>
      <c r="TIG45"/>
      <c r="TIH45"/>
      <c r="TII45"/>
      <c r="TIJ45"/>
      <c r="TIK45"/>
      <c r="TIL45"/>
      <c r="TIM45"/>
      <c r="TIN45"/>
      <c r="TIO45"/>
      <c r="TIP45"/>
      <c r="TIQ45"/>
      <c r="TIR45"/>
      <c r="TIS45"/>
      <c r="TIT45"/>
      <c r="TIU45"/>
      <c r="TIV45"/>
      <c r="TIW45"/>
      <c r="TIX45"/>
      <c r="TIY45"/>
      <c r="TIZ45"/>
      <c r="TJA45"/>
      <c r="TJB45"/>
      <c r="TJC45"/>
      <c r="TJD45"/>
      <c r="TJE45"/>
      <c r="TJF45"/>
      <c r="TJG45"/>
      <c r="TJH45"/>
      <c r="TJI45"/>
      <c r="TJJ45"/>
      <c r="TJK45"/>
      <c r="TJL45"/>
      <c r="TJM45"/>
      <c r="TJN45"/>
      <c r="TJO45"/>
      <c r="TJP45"/>
      <c r="TJQ45"/>
      <c r="TJR45"/>
      <c r="TJS45"/>
      <c r="TJT45"/>
      <c r="TJU45"/>
      <c r="TJV45"/>
      <c r="TJW45"/>
      <c r="TJX45"/>
      <c r="TJY45"/>
      <c r="TJZ45"/>
      <c r="TKA45"/>
      <c r="TKB45"/>
      <c r="TKC45"/>
      <c r="TKD45"/>
      <c r="TKE45"/>
      <c r="TKF45"/>
      <c r="TKG45"/>
      <c r="TKH45"/>
      <c r="TKI45"/>
      <c r="TKJ45"/>
      <c r="TKK45"/>
      <c r="TKL45"/>
      <c r="TKM45"/>
      <c r="TKN45"/>
      <c r="TKO45"/>
      <c r="TKP45"/>
      <c r="TKQ45"/>
      <c r="TKR45"/>
      <c r="TKS45"/>
      <c r="TKT45"/>
      <c r="TKU45"/>
      <c r="TKV45"/>
      <c r="TKW45"/>
      <c r="TKX45"/>
      <c r="TKY45"/>
      <c r="TKZ45"/>
      <c r="TLA45"/>
      <c r="TLB45"/>
      <c r="TLC45"/>
      <c r="TLD45"/>
      <c r="TLE45"/>
      <c r="TLF45"/>
      <c r="TLG45"/>
      <c r="TLH45"/>
      <c r="TLI45"/>
      <c r="TLJ45"/>
      <c r="TLK45"/>
      <c r="TLL45"/>
      <c r="TLM45"/>
      <c r="TLN45"/>
      <c r="TLO45"/>
      <c r="TLP45"/>
      <c r="TLQ45"/>
      <c r="TLR45"/>
      <c r="TLS45"/>
      <c r="TLT45"/>
      <c r="TLU45"/>
      <c r="TLV45"/>
      <c r="TLW45"/>
      <c r="TLX45"/>
      <c r="TLY45"/>
      <c r="TLZ45"/>
      <c r="TMA45"/>
      <c r="TMB45"/>
      <c r="TMC45"/>
      <c r="TMD45"/>
      <c r="TME45"/>
      <c r="TMF45"/>
      <c r="TMG45"/>
      <c r="TMH45"/>
      <c r="TMI45"/>
      <c r="TMJ45"/>
      <c r="TMK45"/>
      <c r="TML45"/>
      <c r="TMM45"/>
      <c r="TMN45"/>
      <c r="TMO45"/>
      <c r="TMP45"/>
      <c r="TMQ45"/>
      <c r="TMR45"/>
      <c r="TMS45"/>
      <c r="TMT45"/>
      <c r="TMU45"/>
      <c r="TMV45"/>
      <c r="TMW45"/>
      <c r="TMX45"/>
      <c r="TMY45"/>
      <c r="TMZ45"/>
      <c r="TNA45"/>
      <c r="TNB45"/>
      <c r="TNC45"/>
      <c r="TND45"/>
      <c r="TNE45"/>
      <c r="TNF45"/>
      <c r="TNG45"/>
      <c r="TNH45"/>
      <c r="TNI45"/>
      <c r="TNJ45"/>
      <c r="TNK45"/>
      <c r="TNL45"/>
      <c r="TNM45"/>
      <c r="TNN45"/>
      <c r="TNO45"/>
      <c r="TNP45"/>
      <c r="TNQ45"/>
      <c r="TNR45"/>
      <c r="TNS45"/>
      <c r="TNT45"/>
      <c r="TNU45"/>
      <c r="TNV45"/>
      <c r="TNW45"/>
      <c r="TNX45"/>
      <c r="TNY45"/>
      <c r="TNZ45"/>
      <c r="TOA45"/>
      <c r="TOB45"/>
      <c r="TOC45"/>
      <c r="TOD45"/>
      <c r="TOE45"/>
      <c r="TOF45"/>
      <c r="TOG45"/>
      <c r="TOH45"/>
      <c r="TOI45"/>
      <c r="TOJ45"/>
      <c r="TOK45"/>
      <c r="TOL45"/>
      <c r="TOM45"/>
      <c r="TON45"/>
      <c r="TOO45"/>
      <c r="TOP45"/>
      <c r="TOQ45"/>
      <c r="TOR45"/>
      <c r="TOS45"/>
      <c r="TOT45"/>
      <c r="TOU45"/>
      <c r="TOV45"/>
      <c r="TOW45"/>
      <c r="TOX45"/>
      <c r="TOY45"/>
      <c r="TOZ45"/>
      <c r="TPA45"/>
      <c r="TPB45"/>
      <c r="TPC45"/>
      <c r="TPD45"/>
      <c r="TPE45"/>
      <c r="TPF45"/>
      <c r="TPG45"/>
      <c r="TPH45"/>
      <c r="TPI45"/>
      <c r="TPJ45"/>
      <c r="TPK45"/>
      <c r="TPL45"/>
      <c r="TPM45"/>
      <c r="TPN45"/>
      <c r="TPO45"/>
      <c r="TPP45"/>
      <c r="TPQ45"/>
      <c r="TPR45"/>
      <c r="TPS45"/>
      <c r="TPT45"/>
      <c r="TPU45"/>
      <c r="TPV45"/>
      <c r="TPW45"/>
      <c r="TPX45"/>
      <c r="TPY45"/>
      <c r="TPZ45"/>
      <c r="TQA45"/>
      <c r="TQB45"/>
      <c r="TQC45"/>
      <c r="TQD45"/>
      <c r="TQE45"/>
      <c r="TQF45"/>
      <c r="TQG45"/>
      <c r="TQH45"/>
      <c r="TQI45"/>
      <c r="TQJ45"/>
      <c r="TQK45"/>
      <c r="TQL45"/>
      <c r="TQM45"/>
      <c r="TQN45"/>
      <c r="TQO45"/>
      <c r="TQP45"/>
      <c r="TQQ45"/>
      <c r="TQR45"/>
      <c r="TQS45"/>
      <c r="TQT45"/>
      <c r="TQU45"/>
      <c r="TQV45"/>
      <c r="TQW45"/>
      <c r="TQX45"/>
      <c r="TQY45"/>
      <c r="TQZ45"/>
      <c r="TRA45"/>
      <c r="TRB45"/>
      <c r="TRC45"/>
      <c r="TRD45"/>
      <c r="TRE45"/>
      <c r="TRF45"/>
      <c r="TRG45"/>
      <c r="TRH45"/>
      <c r="TRI45"/>
      <c r="TRJ45"/>
      <c r="TRK45"/>
      <c r="TRL45"/>
      <c r="TRM45"/>
      <c r="TRN45"/>
      <c r="TRO45"/>
      <c r="TRP45"/>
      <c r="TRQ45"/>
      <c r="TRR45"/>
      <c r="TRS45"/>
      <c r="TRT45"/>
      <c r="TRU45"/>
      <c r="TRV45"/>
      <c r="TRW45"/>
      <c r="TRX45"/>
      <c r="TRY45"/>
      <c r="TRZ45"/>
      <c r="TSA45"/>
      <c r="TSB45"/>
      <c r="TSC45"/>
      <c r="TSD45"/>
      <c r="TSE45"/>
      <c r="TSF45"/>
      <c r="TSG45"/>
      <c r="TSH45"/>
      <c r="TSI45"/>
      <c r="TSJ45"/>
      <c r="TSK45"/>
      <c r="TSL45"/>
      <c r="TSM45"/>
      <c r="TSN45"/>
      <c r="TSO45"/>
      <c r="TSP45"/>
      <c r="TSQ45"/>
      <c r="TSR45"/>
      <c r="TSS45"/>
      <c r="TST45"/>
      <c r="TSU45"/>
      <c r="TSV45"/>
      <c r="TSW45"/>
      <c r="TSX45"/>
      <c r="TSY45"/>
      <c r="TSZ45"/>
      <c r="TTA45"/>
      <c r="TTB45"/>
      <c r="TTC45"/>
      <c r="TTD45"/>
      <c r="TTE45"/>
      <c r="TTF45"/>
      <c r="TTG45"/>
      <c r="TTH45"/>
      <c r="TTI45"/>
      <c r="TTJ45"/>
      <c r="TTK45"/>
      <c r="TTL45"/>
      <c r="TTM45"/>
      <c r="TTN45"/>
      <c r="TTO45"/>
      <c r="TTP45"/>
      <c r="TTQ45"/>
      <c r="TTR45"/>
      <c r="TTS45"/>
      <c r="TTT45"/>
      <c r="TTU45"/>
      <c r="TTV45"/>
      <c r="TTW45"/>
      <c r="TTX45"/>
      <c r="TTY45"/>
      <c r="TTZ45"/>
      <c r="TUA45"/>
      <c r="TUB45"/>
      <c r="TUC45"/>
      <c r="TUD45"/>
      <c r="TUE45"/>
      <c r="TUF45"/>
      <c r="TUG45"/>
      <c r="TUH45"/>
      <c r="TUI45"/>
      <c r="TUJ45"/>
      <c r="TUK45"/>
      <c r="TUL45"/>
      <c r="TUM45"/>
      <c r="TUN45"/>
      <c r="TUO45"/>
      <c r="TUP45"/>
      <c r="TUQ45"/>
      <c r="TUR45"/>
      <c r="TUS45"/>
      <c r="TUT45"/>
      <c r="TUU45"/>
      <c r="TUV45"/>
      <c r="TUW45"/>
      <c r="TUX45"/>
      <c r="TUY45"/>
      <c r="TUZ45"/>
      <c r="TVA45"/>
      <c r="TVB45"/>
      <c r="TVC45"/>
      <c r="TVD45"/>
      <c r="TVE45"/>
      <c r="TVF45"/>
      <c r="TVG45"/>
      <c r="TVH45"/>
      <c r="TVI45"/>
      <c r="TVJ45"/>
      <c r="TVK45"/>
      <c r="TVL45"/>
      <c r="TVM45"/>
      <c r="TVN45"/>
      <c r="TVO45"/>
      <c r="TVP45"/>
      <c r="TVQ45"/>
      <c r="TVR45"/>
      <c r="TVS45"/>
      <c r="TVT45"/>
      <c r="TVU45"/>
      <c r="TVV45"/>
      <c r="TVW45"/>
      <c r="TVX45"/>
      <c r="TVY45"/>
      <c r="TVZ45"/>
      <c r="TWA45"/>
      <c r="TWB45"/>
      <c r="TWC45"/>
      <c r="TWD45"/>
      <c r="TWE45"/>
      <c r="TWF45"/>
      <c r="TWG45"/>
      <c r="TWH45"/>
      <c r="TWI45"/>
      <c r="TWJ45"/>
      <c r="TWK45"/>
      <c r="TWL45"/>
      <c r="TWM45"/>
      <c r="TWN45"/>
      <c r="TWO45"/>
      <c r="TWP45"/>
      <c r="TWQ45"/>
      <c r="TWR45"/>
      <c r="TWS45"/>
      <c r="TWT45"/>
      <c r="TWU45"/>
      <c r="TWV45"/>
      <c r="TWW45"/>
      <c r="TWX45"/>
      <c r="TWY45"/>
      <c r="TWZ45"/>
      <c r="TXA45"/>
      <c r="TXB45"/>
      <c r="TXC45"/>
      <c r="TXD45"/>
      <c r="TXE45"/>
      <c r="TXF45"/>
      <c r="TXG45"/>
      <c r="TXH45"/>
      <c r="TXI45"/>
      <c r="TXJ45"/>
      <c r="TXK45"/>
      <c r="TXL45"/>
      <c r="TXM45"/>
      <c r="TXN45"/>
      <c r="TXO45"/>
      <c r="TXP45"/>
      <c r="TXQ45"/>
      <c r="TXR45"/>
      <c r="TXS45"/>
      <c r="TXT45"/>
      <c r="TXU45"/>
      <c r="TXV45"/>
      <c r="TXW45"/>
      <c r="TXX45"/>
      <c r="TXY45"/>
      <c r="TXZ45"/>
      <c r="TYA45"/>
      <c r="TYB45"/>
      <c r="TYC45"/>
      <c r="TYD45"/>
      <c r="TYE45"/>
      <c r="TYF45"/>
      <c r="TYG45"/>
      <c r="TYH45"/>
      <c r="TYI45"/>
      <c r="TYJ45"/>
      <c r="TYK45"/>
      <c r="TYL45"/>
      <c r="TYM45"/>
      <c r="TYN45"/>
      <c r="TYO45"/>
      <c r="TYP45"/>
      <c r="TYQ45"/>
      <c r="TYR45"/>
      <c r="TYS45"/>
      <c r="TYT45"/>
      <c r="TYU45"/>
      <c r="TYV45"/>
      <c r="TYW45"/>
      <c r="TYX45"/>
      <c r="TYY45"/>
      <c r="TYZ45"/>
      <c r="TZA45"/>
      <c r="TZB45"/>
      <c r="TZC45"/>
      <c r="TZD45"/>
      <c r="TZE45"/>
      <c r="TZF45"/>
      <c r="TZG45"/>
      <c r="TZH45"/>
      <c r="TZI45"/>
      <c r="TZJ45"/>
      <c r="TZK45"/>
      <c r="TZL45"/>
      <c r="TZM45"/>
      <c r="TZN45"/>
      <c r="TZO45"/>
      <c r="TZP45"/>
      <c r="TZQ45"/>
      <c r="TZR45"/>
      <c r="TZS45"/>
      <c r="TZT45"/>
      <c r="TZU45"/>
      <c r="TZV45"/>
      <c r="TZW45"/>
      <c r="TZX45"/>
      <c r="TZY45"/>
      <c r="TZZ45"/>
      <c r="UAA45"/>
      <c r="UAB45"/>
      <c r="UAC45"/>
      <c r="UAD45"/>
      <c r="UAE45"/>
      <c r="UAF45"/>
      <c r="UAG45"/>
      <c r="UAH45"/>
      <c r="UAI45"/>
      <c r="UAJ45"/>
      <c r="UAK45"/>
      <c r="UAL45"/>
      <c r="UAM45"/>
      <c r="UAN45"/>
      <c r="UAO45"/>
      <c r="UAP45"/>
      <c r="UAQ45"/>
      <c r="UAR45"/>
      <c r="UAS45"/>
      <c r="UAT45"/>
      <c r="UAU45"/>
      <c r="UAV45"/>
      <c r="UAW45"/>
      <c r="UAX45"/>
      <c r="UAY45"/>
      <c r="UAZ45"/>
      <c r="UBA45"/>
      <c r="UBB45"/>
      <c r="UBC45"/>
      <c r="UBD45"/>
      <c r="UBE45"/>
      <c r="UBF45"/>
      <c r="UBG45"/>
      <c r="UBH45"/>
      <c r="UBI45"/>
      <c r="UBJ45"/>
      <c r="UBK45"/>
      <c r="UBL45"/>
      <c r="UBM45"/>
      <c r="UBN45"/>
      <c r="UBO45"/>
      <c r="UBP45"/>
      <c r="UBQ45"/>
      <c r="UBR45"/>
      <c r="UBS45"/>
      <c r="UBT45"/>
      <c r="UBU45"/>
      <c r="UBV45"/>
      <c r="UBW45"/>
      <c r="UBX45"/>
      <c r="UBY45"/>
      <c r="UBZ45"/>
      <c r="UCA45"/>
      <c r="UCB45"/>
      <c r="UCC45"/>
      <c r="UCD45"/>
      <c r="UCE45"/>
      <c r="UCF45"/>
      <c r="UCG45"/>
      <c r="UCH45"/>
      <c r="UCI45"/>
      <c r="UCJ45"/>
      <c r="UCK45"/>
      <c r="UCL45"/>
      <c r="UCM45"/>
      <c r="UCN45"/>
      <c r="UCO45"/>
      <c r="UCP45"/>
      <c r="UCQ45"/>
      <c r="UCR45"/>
      <c r="UCS45"/>
      <c r="UCT45"/>
      <c r="UCU45"/>
      <c r="UCV45"/>
      <c r="UCW45"/>
      <c r="UCX45"/>
      <c r="UCY45"/>
      <c r="UCZ45"/>
      <c r="UDA45"/>
      <c r="UDB45"/>
      <c r="UDC45"/>
      <c r="UDD45"/>
      <c r="UDE45"/>
      <c r="UDF45"/>
      <c r="UDG45"/>
      <c r="UDH45"/>
      <c r="UDI45"/>
      <c r="UDJ45"/>
      <c r="UDK45"/>
      <c r="UDL45"/>
      <c r="UDM45"/>
      <c r="UDN45"/>
      <c r="UDO45"/>
      <c r="UDP45"/>
      <c r="UDQ45"/>
      <c r="UDR45"/>
      <c r="UDS45"/>
      <c r="UDT45"/>
      <c r="UDU45"/>
      <c r="UDV45"/>
      <c r="UDW45"/>
      <c r="UDX45"/>
      <c r="UDY45"/>
      <c r="UDZ45"/>
      <c r="UEA45"/>
      <c r="UEB45"/>
      <c r="UEC45"/>
      <c r="UED45"/>
      <c r="UEE45"/>
      <c r="UEF45"/>
      <c r="UEG45"/>
      <c r="UEH45"/>
      <c r="UEI45"/>
      <c r="UEJ45"/>
      <c r="UEK45"/>
      <c r="UEL45"/>
      <c r="UEM45"/>
      <c r="UEN45"/>
      <c r="UEO45"/>
      <c r="UEP45"/>
      <c r="UEQ45"/>
      <c r="UER45"/>
      <c r="UES45"/>
      <c r="UET45"/>
      <c r="UEU45"/>
      <c r="UEV45"/>
      <c r="UEW45"/>
      <c r="UEX45"/>
      <c r="UEY45"/>
      <c r="UEZ45"/>
      <c r="UFA45"/>
      <c r="UFB45"/>
      <c r="UFC45"/>
      <c r="UFD45"/>
      <c r="UFE45"/>
      <c r="UFF45"/>
      <c r="UFG45"/>
      <c r="UFH45"/>
      <c r="UFI45"/>
      <c r="UFJ45"/>
      <c r="UFK45"/>
      <c r="UFL45"/>
      <c r="UFM45"/>
      <c r="UFN45"/>
      <c r="UFO45"/>
      <c r="UFP45"/>
      <c r="UFQ45"/>
      <c r="UFR45"/>
      <c r="UFS45"/>
      <c r="UFT45"/>
      <c r="UFU45"/>
      <c r="UFV45"/>
      <c r="UFW45"/>
      <c r="UFX45"/>
      <c r="UFY45"/>
      <c r="UFZ45"/>
      <c r="UGA45"/>
      <c r="UGB45"/>
      <c r="UGC45"/>
      <c r="UGD45"/>
      <c r="UGE45"/>
      <c r="UGF45"/>
      <c r="UGG45"/>
      <c r="UGH45"/>
      <c r="UGI45"/>
      <c r="UGJ45"/>
      <c r="UGK45"/>
      <c r="UGL45"/>
      <c r="UGM45"/>
      <c r="UGN45"/>
      <c r="UGO45"/>
      <c r="UGP45"/>
      <c r="UGQ45"/>
      <c r="UGR45"/>
      <c r="UGS45"/>
      <c r="UGT45"/>
      <c r="UGU45"/>
      <c r="UGV45"/>
      <c r="UGW45"/>
      <c r="UGX45"/>
      <c r="UGY45"/>
      <c r="UGZ45"/>
      <c r="UHA45"/>
      <c r="UHB45"/>
      <c r="UHC45"/>
      <c r="UHD45"/>
      <c r="UHE45"/>
      <c r="UHF45"/>
      <c r="UHG45"/>
      <c r="UHH45"/>
      <c r="UHI45"/>
      <c r="UHJ45"/>
      <c r="UHK45"/>
      <c r="UHL45"/>
      <c r="UHM45"/>
      <c r="UHN45"/>
      <c r="UHO45"/>
      <c r="UHP45"/>
      <c r="UHQ45"/>
      <c r="UHR45"/>
      <c r="UHS45"/>
      <c r="UHT45"/>
      <c r="UHU45"/>
      <c r="UHV45"/>
      <c r="UHW45"/>
      <c r="UHX45"/>
      <c r="UHY45"/>
      <c r="UHZ45"/>
      <c r="UIA45"/>
      <c r="UIB45"/>
      <c r="UIC45"/>
      <c r="UID45"/>
      <c r="UIE45"/>
      <c r="UIF45"/>
      <c r="UIG45"/>
      <c r="UIH45"/>
      <c r="UII45"/>
      <c r="UIJ45"/>
      <c r="UIK45"/>
      <c r="UIL45"/>
      <c r="UIM45"/>
      <c r="UIN45"/>
      <c r="UIO45"/>
      <c r="UIP45"/>
      <c r="UIQ45"/>
      <c r="UIR45"/>
      <c r="UIS45"/>
      <c r="UIT45"/>
      <c r="UIU45"/>
      <c r="UIV45"/>
      <c r="UIW45"/>
      <c r="UIX45"/>
      <c r="UIY45"/>
      <c r="UIZ45"/>
      <c r="UJA45"/>
      <c r="UJB45"/>
      <c r="UJC45"/>
      <c r="UJD45"/>
      <c r="UJE45"/>
      <c r="UJF45"/>
      <c r="UJG45"/>
      <c r="UJH45"/>
      <c r="UJI45"/>
      <c r="UJJ45"/>
      <c r="UJK45"/>
      <c r="UJL45"/>
      <c r="UJM45"/>
      <c r="UJN45"/>
      <c r="UJO45"/>
      <c r="UJP45"/>
      <c r="UJQ45"/>
      <c r="UJR45"/>
      <c r="UJS45"/>
      <c r="UJT45"/>
      <c r="UJU45"/>
      <c r="UJV45"/>
      <c r="UJW45"/>
      <c r="UJX45"/>
      <c r="UJY45"/>
      <c r="UJZ45"/>
      <c r="UKA45"/>
      <c r="UKB45"/>
      <c r="UKC45"/>
      <c r="UKD45"/>
      <c r="UKE45"/>
      <c r="UKF45"/>
      <c r="UKG45"/>
      <c r="UKH45"/>
      <c r="UKI45"/>
      <c r="UKJ45"/>
      <c r="UKK45"/>
      <c r="UKL45"/>
      <c r="UKM45"/>
      <c r="UKN45"/>
      <c r="UKO45"/>
      <c r="UKP45"/>
      <c r="UKQ45"/>
      <c r="UKR45"/>
      <c r="UKS45"/>
      <c r="UKT45"/>
      <c r="UKU45"/>
      <c r="UKV45"/>
      <c r="UKW45"/>
      <c r="UKX45"/>
      <c r="UKY45"/>
      <c r="UKZ45"/>
      <c r="ULA45"/>
      <c r="ULB45"/>
      <c r="ULC45"/>
      <c r="ULD45"/>
      <c r="ULE45"/>
      <c r="ULF45"/>
      <c r="ULG45"/>
      <c r="ULH45"/>
      <c r="ULI45"/>
      <c r="ULJ45"/>
      <c r="ULK45"/>
      <c r="ULL45"/>
      <c r="ULM45"/>
      <c r="ULN45"/>
      <c r="ULO45"/>
      <c r="ULP45"/>
      <c r="ULQ45"/>
      <c r="ULR45"/>
      <c r="ULS45"/>
      <c r="ULT45"/>
      <c r="ULU45"/>
      <c r="ULV45"/>
      <c r="ULW45"/>
      <c r="ULX45"/>
      <c r="ULY45"/>
      <c r="ULZ45"/>
      <c r="UMA45"/>
      <c r="UMB45"/>
      <c r="UMC45"/>
      <c r="UMD45"/>
      <c r="UME45"/>
      <c r="UMF45"/>
      <c r="UMG45"/>
      <c r="UMH45"/>
      <c r="UMI45"/>
      <c r="UMJ45"/>
      <c r="UMK45"/>
      <c r="UML45"/>
      <c r="UMM45"/>
      <c r="UMN45"/>
      <c r="UMO45"/>
      <c r="UMP45"/>
      <c r="UMQ45"/>
      <c r="UMR45"/>
      <c r="UMS45"/>
      <c r="UMT45"/>
      <c r="UMU45"/>
      <c r="UMV45"/>
      <c r="UMW45"/>
      <c r="UMX45"/>
      <c r="UMY45"/>
      <c r="UMZ45"/>
      <c r="UNA45"/>
      <c r="UNB45"/>
      <c r="UNC45"/>
      <c r="UND45"/>
      <c r="UNE45"/>
      <c r="UNF45"/>
      <c r="UNG45"/>
      <c r="UNH45"/>
      <c r="UNI45"/>
      <c r="UNJ45"/>
      <c r="UNK45"/>
      <c r="UNL45"/>
      <c r="UNM45"/>
      <c r="UNN45"/>
      <c r="UNO45"/>
      <c r="UNP45"/>
      <c r="UNQ45"/>
      <c r="UNR45"/>
      <c r="UNS45"/>
      <c r="UNT45"/>
      <c r="UNU45"/>
      <c r="UNV45"/>
      <c r="UNW45"/>
      <c r="UNX45"/>
      <c r="UNY45"/>
      <c r="UNZ45"/>
      <c r="UOA45"/>
      <c r="UOB45"/>
      <c r="UOC45"/>
      <c r="UOD45"/>
      <c r="UOE45"/>
      <c r="UOF45"/>
      <c r="UOG45"/>
      <c r="UOH45"/>
      <c r="UOI45"/>
      <c r="UOJ45"/>
      <c r="UOK45"/>
      <c r="UOL45"/>
      <c r="UOM45"/>
      <c r="UON45"/>
      <c r="UOO45"/>
      <c r="UOP45"/>
      <c r="UOQ45"/>
      <c r="UOR45"/>
      <c r="UOS45"/>
      <c r="UOT45"/>
      <c r="UOU45"/>
      <c r="UOV45"/>
      <c r="UOW45"/>
      <c r="UOX45"/>
      <c r="UOY45"/>
      <c r="UOZ45"/>
      <c r="UPA45"/>
      <c r="UPB45"/>
      <c r="UPC45"/>
      <c r="UPD45"/>
      <c r="UPE45"/>
      <c r="UPF45"/>
      <c r="UPG45"/>
      <c r="UPH45"/>
      <c r="UPI45"/>
      <c r="UPJ45"/>
      <c r="UPK45"/>
      <c r="UPL45"/>
      <c r="UPM45"/>
      <c r="UPN45"/>
      <c r="UPO45"/>
      <c r="UPP45"/>
      <c r="UPQ45"/>
      <c r="UPR45"/>
      <c r="UPS45"/>
      <c r="UPT45"/>
      <c r="UPU45"/>
      <c r="UPV45"/>
      <c r="UPW45"/>
      <c r="UPX45"/>
      <c r="UPY45"/>
      <c r="UPZ45"/>
      <c r="UQA45"/>
      <c r="UQB45"/>
      <c r="UQC45"/>
      <c r="UQD45"/>
      <c r="UQE45"/>
      <c r="UQF45"/>
      <c r="UQG45"/>
      <c r="UQH45"/>
      <c r="UQI45"/>
      <c r="UQJ45"/>
      <c r="UQK45"/>
      <c r="UQL45"/>
      <c r="UQM45"/>
      <c r="UQN45"/>
      <c r="UQO45"/>
      <c r="UQP45"/>
      <c r="UQQ45"/>
      <c r="UQR45"/>
      <c r="UQS45"/>
      <c r="UQT45"/>
      <c r="UQU45"/>
      <c r="UQV45"/>
      <c r="UQW45"/>
      <c r="UQX45"/>
      <c r="UQY45"/>
      <c r="UQZ45"/>
      <c r="URA45"/>
      <c r="URB45"/>
      <c r="URC45"/>
      <c r="URD45"/>
      <c r="URE45"/>
      <c r="URF45"/>
      <c r="URG45"/>
      <c r="URH45"/>
      <c r="URI45"/>
      <c r="URJ45"/>
      <c r="URK45"/>
      <c r="URL45"/>
      <c r="URM45"/>
      <c r="URN45"/>
      <c r="URO45"/>
      <c r="URP45"/>
      <c r="URQ45"/>
      <c r="URR45"/>
      <c r="URS45"/>
      <c r="URT45"/>
      <c r="URU45"/>
      <c r="URV45"/>
      <c r="URW45"/>
      <c r="URX45"/>
      <c r="URY45"/>
      <c r="URZ45"/>
      <c r="USA45"/>
      <c r="USB45"/>
      <c r="USC45"/>
      <c r="USD45"/>
      <c r="USE45"/>
      <c r="USF45"/>
      <c r="USG45"/>
      <c r="USH45"/>
      <c r="USI45"/>
      <c r="USJ45"/>
      <c r="USK45"/>
      <c r="USL45"/>
      <c r="USM45"/>
      <c r="USN45"/>
      <c r="USO45"/>
      <c r="USP45"/>
      <c r="USQ45"/>
      <c r="USR45"/>
      <c r="USS45"/>
      <c r="UST45"/>
      <c r="USU45"/>
      <c r="USV45"/>
      <c r="USW45"/>
      <c r="USX45"/>
      <c r="USY45"/>
      <c r="USZ45"/>
      <c r="UTA45"/>
      <c r="UTB45"/>
      <c r="UTC45"/>
      <c r="UTD45"/>
      <c r="UTE45"/>
      <c r="UTF45"/>
      <c r="UTG45"/>
      <c r="UTH45"/>
      <c r="UTI45"/>
      <c r="UTJ45"/>
      <c r="UTK45"/>
      <c r="UTL45"/>
      <c r="UTM45"/>
      <c r="UTN45"/>
      <c r="UTO45"/>
      <c r="UTP45"/>
      <c r="UTQ45"/>
      <c r="UTR45"/>
      <c r="UTS45"/>
      <c r="UTT45"/>
      <c r="UTU45"/>
      <c r="UTV45"/>
      <c r="UTW45"/>
      <c r="UTX45"/>
      <c r="UTY45"/>
      <c r="UTZ45"/>
      <c r="UUA45"/>
      <c r="UUB45"/>
      <c r="UUC45"/>
      <c r="UUD45"/>
      <c r="UUE45"/>
      <c r="UUF45"/>
      <c r="UUG45"/>
      <c r="UUH45"/>
      <c r="UUI45"/>
      <c r="UUJ45"/>
      <c r="UUK45"/>
      <c r="UUL45"/>
      <c r="UUM45"/>
      <c r="UUN45"/>
      <c r="UUO45"/>
      <c r="UUP45"/>
      <c r="UUQ45"/>
      <c r="UUR45"/>
      <c r="UUS45"/>
      <c r="UUT45"/>
      <c r="UUU45"/>
      <c r="UUV45"/>
      <c r="UUW45"/>
      <c r="UUX45"/>
      <c r="UUY45"/>
      <c r="UUZ45"/>
      <c r="UVA45"/>
      <c r="UVB45"/>
      <c r="UVC45"/>
      <c r="UVD45"/>
      <c r="UVE45"/>
      <c r="UVF45"/>
      <c r="UVG45"/>
      <c r="UVH45"/>
      <c r="UVI45"/>
      <c r="UVJ45"/>
      <c r="UVK45"/>
      <c r="UVL45"/>
      <c r="UVM45"/>
      <c r="UVN45"/>
      <c r="UVO45"/>
      <c r="UVP45"/>
      <c r="UVQ45"/>
      <c r="UVR45"/>
      <c r="UVS45"/>
      <c r="UVT45"/>
      <c r="UVU45"/>
      <c r="UVV45"/>
      <c r="UVW45"/>
      <c r="UVX45"/>
      <c r="UVY45"/>
      <c r="UVZ45"/>
      <c r="UWA45"/>
      <c r="UWB45"/>
      <c r="UWC45"/>
      <c r="UWD45"/>
      <c r="UWE45"/>
      <c r="UWF45"/>
      <c r="UWG45"/>
      <c r="UWH45"/>
      <c r="UWI45"/>
      <c r="UWJ45"/>
      <c r="UWK45"/>
      <c r="UWL45"/>
      <c r="UWM45"/>
      <c r="UWN45"/>
      <c r="UWO45"/>
      <c r="UWP45"/>
      <c r="UWQ45"/>
      <c r="UWR45"/>
      <c r="UWS45"/>
      <c r="UWT45"/>
      <c r="UWU45"/>
      <c r="UWV45"/>
      <c r="UWW45"/>
      <c r="UWX45"/>
      <c r="UWY45"/>
      <c r="UWZ45"/>
      <c r="UXA45"/>
      <c r="UXB45"/>
      <c r="UXC45"/>
      <c r="UXD45"/>
      <c r="UXE45"/>
      <c r="UXF45"/>
      <c r="UXG45"/>
      <c r="UXH45"/>
      <c r="UXI45"/>
      <c r="UXJ45"/>
      <c r="UXK45"/>
      <c r="UXL45"/>
      <c r="UXM45"/>
      <c r="UXN45"/>
      <c r="UXO45"/>
      <c r="UXP45"/>
      <c r="UXQ45"/>
      <c r="UXR45"/>
      <c r="UXS45"/>
      <c r="UXT45"/>
      <c r="UXU45"/>
      <c r="UXV45"/>
      <c r="UXW45"/>
      <c r="UXX45"/>
      <c r="UXY45"/>
      <c r="UXZ45"/>
      <c r="UYA45"/>
      <c r="UYB45"/>
      <c r="UYC45"/>
      <c r="UYD45"/>
      <c r="UYE45"/>
      <c r="UYF45"/>
      <c r="UYG45"/>
      <c r="UYH45"/>
      <c r="UYI45"/>
      <c r="UYJ45"/>
      <c r="UYK45"/>
      <c r="UYL45"/>
      <c r="UYM45"/>
      <c r="UYN45"/>
      <c r="UYO45"/>
      <c r="UYP45"/>
      <c r="UYQ45"/>
      <c r="UYR45"/>
      <c r="UYS45"/>
      <c r="UYT45"/>
      <c r="UYU45"/>
      <c r="UYV45"/>
      <c r="UYW45"/>
      <c r="UYX45"/>
      <c r="UYY45"/>
      <c r="UYZ45"/>
      <c r="UZA45"/>
      <c r="UZB45"/>
      <c r="UZC45"/>
      <c r="UZD45"/>
      <c r="UZE45"/>
      <c r="UZF45"/>
      <c r="UZG45"/>
      <c r="UZH45"/>
      <c r="UZI45"/>
      <c r="UZJ45"/>
      <c r="UZK45"/>
      <c r="UZL45"/>
      <c r="UZM45"/>
      <c r="UZN45"/>
      <c r="UZO45"/>
      <c r="UZP45"/>
      <c r="UZQ45"/>
      <c r="UZR45"/>
      <c r="UZS45"/>
      <c r="UZT45"/>
      <c r="UZU45"/>
      <c r="UZV45"/>
      <c r="UZW45"/>
      <c r="UZX45"/>
      <c r="UZY45"/>
      <c r="UZZ45"/>
      <c r="VAA45"/>
      <c r="VAB45"/>
      <c r="VAC45"/>
      <c r="VAD45"/>
      <c r="VAE45"/>
      <c r="VAF45"/>
      <c r="VAG45"/>
      <c r="VAH45"/>
      <c r="VAI45"/>
      <c r="VAJ45"/>
      <c r="VAK45"/>
      <c r="VAL45"/>
      <c r="VAM45"/>
      <c r="VAN45"/>
      <c r="VAO45"/>
      <c r="VAP45"/>
      <c r="VAQ45"/>
      <c r="VAR45"/>
      <c r="VAS45"/>
      <c r="VAT45"/>
      <c r="VAU45"/>
      <c r="VAV45"/>
      <c r="VAW45"/>
      <c r="VAX45"/>
      <c r="VAY45"/>
      <c r="VAZ45"/>
      <c r="VBA45"/>
      <c r="VBB45"/>
      <c r="VBC45"/>
      <c r="VBD45"/>
      <c r="VBE45"/>
      <c r="VBF45"/>
      <c r="VBG45"/>
      <c r="VBH45"/>
      <c r="VBI45"/>
      <c r="VBJ45"/>
      <c r="VBK45"/>
      <c r="VBL45"/>
      <c r="VBM45"/>
      <c r="VBN45"/>
      <c r="VBO45"/>
      <c r="VBP45"/>
      <c r="VBQ45"/>
      <c r="VBR45"/>
      <c r="VBS45"/>
      <c r="VBT45"/>
      <c r="VBU45"/>
      <c r="VBV45"/>
      <c r="VBW45"/>
      <c r="VBX45"/>
      <c r="VBY45"/>
      <c r="VBZ45"/>
      <c r="VCA45"/>
      <c r="VCB45"/>
      <c r="VCC45"/>
      <c r="VCD45"/>
      <c r="VCE45"/>
      <c r="VCF45"/>
      <c r="VCG45"/>
      <c r="VCH45"/>
      <c r="VCI45"/>
      <c r="VCJ45"/>
      <c r="VCK45"/>
      <c r="VCL45"/>
      <c r="VCM45"/>
      <c r="VCN45"/>
      <c r="VCO45"/>
      <c r="VCP45"/>
      <c r="VCQ45"/>
      <c r="VCR45"/>
      <c r="VCS45"/>
      <c r="VCT45"/>
      <c r="VCU45"/>
      <c r="VCV45"/>
      <c r="VCW45"/>
      <c r="VCX45"/>
      <c r="VCY45"/>
      <c r="VCZ45"/>
      <c r="VDA45"/>
      <c r="VDB45"/>
      <c r="VDC45"/>
      <c r="VDD45"/>
      <c r="VDE45"/>
      <c r="VDF45"/>
      <c r="VDG45"/>
      <c r="VDH45"/>
      <c r="VDI45"/>
      <c r="VDJ45"/>
      <c r="VDK45"/>
      <c r="VDL45"/>
      <c r="VDM45"/>
      <c r="VDN45"/>
      <c r="VDO45"/>
      <c r="VDP45"/>
      <c r="VDQ45"/>
      <c r="VDR45"/>
      <c r="VDS45"/>
      <c r="VDT45"/>
      <c r="VDU45"/>
      <c r="VDV45"/>
      <c r="VDW45"/>
      <c r="VDX45"/>
      <c r="VDY45"/>
      <c r="VDZ45"/>
      <c r="VEA45"/>
      <c r="VEB45"/>
      <c r="VEC45"/>
      <c r="VED45"/>
      <c r="VEE45"/>
      <c r="VEF45"/>
      <c r="VEG45"/>
      <c r="VEH45"/>
      <c r="VEI45"/>
      <c r="VEJ45"/>
      <c r="VEK45"/>
      <c r="VEL45"/>
      <c r="VEM45"/>
      <c r="VEN45"/>
      <c r="VEO45"/>
      <c r="VEP45"/>
      <c r="VEQ45"/>
      <c r="VER45"/>
      <c r="VES45"/>
      <c r="VET45"/>
      <c r="VEU45"/>
      <c r="VEV45"/>
      <c r="VEW45"/>
      <c r="VEX45"/>
      <c r="VEY45"/>
      <c r="VEZ45"/>
      <c r="VFA45"/>
      <c r="VFB45"/>
      <c r="VFC45"/>
      <c r="VFD45"/>
      <c r="VFE45"/>
      <c r="VFF45"/>
      <c r="VFG45"/>
      <c r="VFH45"/>
      <c r="VFI45"/>
      <c r="VFJ45"/>
      <c r="VFK45"/>
      <c r="VFL45"/>
      <c r="VFM45"/>
      <c r="VFN45"/>
      <c r="VFO45"/>
      <c r="VFP45"/>
      <c r="VFQ45"/>
      <c r="VFR45"/>
      <c r="VFS45"/>
      <c r="VFT45"/>
      <c r="VFU45"/>
      <c r="VFV45"/>
      <c r="VFW45"/>
      <c r="VFX45"/>
      <c r="VFY45"/>
      <c r="VFZ45"/>
      <c r="VGA45"/>
      <c r="VGB45"/>
      <c r="VGC45"/>
      <c r="VGD45"/>
      <c r="VGE45"/>
      <c r="VGF45"/>
      <c r="VGG45"/>
      <c r="VGH45"/>
      <c r="VGI45"/>
      <c r="VGJ45"/>
      <c r="VGK45"/>
      <c r="VGL45"/>
      <c r="VGM45"/>
      <c r="VGN45"/>
      <c r="VGO45"/>
      <c r="VGP45"/>
      <c r="VGQ45"/>
      <c r="VGR45"/>
      <c r="VGS45"/>
      <c r="VGT45"/>
      <c r="VGU45"/>
      <c r="VGV45"/>
      <c r="VGW45"/>
      <c r="VGX45"/>
      <c r="VGY45"/>
      <c r="VGZ45"/>
      <c r="VHA45"/>
      <c r="VHB45"/>
      <c r="VHC45"/>
      <c r="VHD45"/>
      <c r="VHE45"/>
      <c r="VHF45"/>
      <c r="VHG45"/>
      <c r="VHH45"/>
      <c r="VHI45"/>
      <c r="VHJ45"/>
      <c r="VHK45"/>
      <c r="VHL45"/>
      <c r="VHM45"/>
      <c r="VHN45"/>
      <c r="VHO45"/>
      <c r="VHP45"/>
      <c r="VHQ45"/>
      <c r="VHR45"/>
      <c r="VHS45"/>
      <c r="VHT45"/>
      <c r="VHU45"/>
      <c r="VHV45"/>
      <c r="VHW45"/>
      <c r="VHX45"/>
      <c r="VHY45"/>
      <c r="VHZ45"/>
      <c r="VIA45"/>
      <c r="VIB45"/>
      <c r="VIC45"/>
      <c r="VID45"/>
      <c r="VIE45"/>
      <c r="VIF45"/>
      <c r="VIG45"/>
      <c r="VIH45"/>
      <c r="VII45"/>
      <c r="VIJ45"/>
      <c r="VIK45"/>
      <c r="VIL45"/>
      <c r="VIM45"/>
      <c r="VIN45"/>
      <c r="VIO45"/>
      <c r="VIP45"/>
      <c r="VIQ45"/>
      <c r="VIR45"/>
      <c r="VIS45"/>
      <c r="VIT45"/>
      <c r="VIU45"/>
      <c r="VIV45"/>
      <c r="VIW45"/>
      <c r="VIX45"/>
      <c r="VIY45"/>
      <c r="VIZ45"/>
      <c r="VJA45"/>
      <c r="VJB45"/>
      <c r="VJC45"/>
      <c r="VJD45"/>
      <c r="VJE45"/>
      <c r="VJF45"/>
      <c r="VJG45"/>
      <c r="VJH45"/>
      <c r="VJI45"/>
      <c r="VJJ45"/>
      <c r="VJK45"/>
      <c r="VJL45"/>
      <c r="VJM45"/>
      <c r="VJN45"/>
      <c r="VJO45"/>
      <c r="VJP45"/>
      <c r="VJQ45"/>
      <c r="VJR45"/>
      <c r="VJS45"/>
      <c r="VJT45"/>
      <c r="VJU45"/>
      <c r="VJV45"/>
      <c r="VJW45"/>
      <c r="VJX45"/>
      <c r="VJY45"/>
      <c r="VJZ45"/>
      <c r="VKA45"/>
      <c r="VKB45"/>
      <c r="VKC45"/>
      <c r="VKD45"/>
      <c r="VKE45"/>
      <c r="VKF45"/>
      <c r="VKG45"/>
      <c r="VKH45"/>
      <c r="VKI45"/>
      <c r="VKJ45"/>
      <c r="VKK45"/>
      <c r="VKL45"/>
      <c r="VKM45"/>
      <c r="VKN45"/>
      <c r="VKO45"/>
      <c r="VKP45"/>
      <c r="VKQ45"/>
      <c r="VKR45"/>
      <c r="VKS45"/>
      <c r="VKT45"/>
      <c r="VKU45"/>
      <c r="VKV45"/>
      <c r="VKW45"/>
      <c r="VKX45"/>
      <c r="VKY45"/>
      <c r="VKZ45"/>
      <c r="VLA45"/>
      <c r="VLB45"/>
      <c r="VLC45"/>
      <c r="VLD45"/>
      <c r="VLE45"/>
      <c r="VLF45"/>
      <c r="VLG45"/>
      <c r="VLH45"/>
      <c r="VLI45"/>
      <c r="VLJ45"/>
      <c r="VLK45"/>
      <c r="VLL45"/>
      <c r="VLM45"/>
      <c r="VLN45"/>
      <c r="VLO45"/>
      <c r="VLP45"/>
      <c r="VLQ45"/>
      <c r="VLR45"/>
      <c r="VLS45"/>
      <c r="VLT45"/>
      <c r="VLU45"/>
      <c r="VLV45"/>
      <c r="VLW45"/>
      <c r="VLX45"/>
      <c r="VLY45"/>
      <c r="VLZ45"/>
      <c r="VMA45"/>
      <c r="VMB45"/>
      <c r="VMC45"/>
      <c r="VMD45"/>
      <c r="VME45"/>
      <c r="VMF45"/>
      <c r="VMG45"/>
      <c r="VMH45"/>
      <c r="VMI45"/>
      <c r="VMJ45"/>
      <c r="VMK45"/>
      <c r="VML45"/>
      <c r="VMM45"/>
      <c r="VMN45"/>
      <c r="VMO45"/>
      <c r="VMP45"/>
      <c r="VMQ45"/>
      <c r="VMR45"/>
      <c r="VMS45"/>
      <c r="VMT45"/>
      <c r="VMU45"/>
      <c r="VMV45"/>
      <c r="VMW45"/>
      <c r="VMX45"/>
      <c r="VMY45"/>
      <c r="VMZ45"/>
      <c r="VNA45"/>
      <c r="VNB45"/>
      <c r="VNC45"/>
      <c r="VND45"/>
      <c r="VNE45"/>
      <c r="VNF45"/>
      <c r="VNG45"/>
      <c r="VNH45"/>
      <c r="VNI45"/>
      <c r="VNJ45"/>
      <c r="VNK45"/>
      <c r="VNL45"/>
      <c r="VNM45"/>
      <c r="VNN45"/>
      <c r="VNO45"/>
      <c r="VNP45"/>
      <c r="VNQ45"/>
      <c r="VNR45"/>
      <c r="VNS45"/>
      <c r="VNT45"/>
      <c r="VNU45"/>
      <c r="VNV45"/>
      <c r="VNW45"/>
      <c r="VNX45"/>
      <c r="VNY45"/>
      <c r="VNZ45"/>
      <c r="VOA45"/>
      <c r="VOB45"/>
      <c r="VOC45"/>
      <c r="VOD45"/>
      <c r="VOE45"/>
      <c r="VOF45"/>
      <c r="VOG45"/>
      <c r="VOH45"/>
      <c r="VOI45"/>
      <c r="VOJ45"/>
      <c r="VOK45"/>
      <c r="VOL45"/>
      <c r="VOM45"/>
      <c r="VON45"/>
      <c r="VOO45"/>
      <c r="VOP45"/>
      <c r="VOQ45"/>
      <c r="VOR45"/>
      <c r="VOS45"/>
      <c r="VOT45"/>
      <c r="VOU45"/>
      <c r="VOV45"/>
      <c r="VOW45"/>
      <c r="VOX45"/>
      <c r="VOY45"/>
      <c r="VOZ45"/>
      <c r="VPA45"/>
      <c r="VPB45"/>
      <c r="VPC45"/>
      <c r="VPD45"/>
      <c r="VPE45"/>
      <c r="VPF45"/>
      <c r="VPG45"/>
      <c r="VPH45"/>
      <c r="VPI45"/>
      <c r="VPJ45"/>
      <c r="VPK45"/>
      <c r="VPL45"/>
      <c r="VPM45"/>
      <c r="VPN45"/>
      <c r="VPO45"/>
      <c r="VPP45"/>
      <c r="VPQ45"/>
      <c r="VPR45"/>
      <c r="VPS45"/>
      <c r="VPT45"/>
      <c r="VPU45"/>
      <c r="VPV45"/>
      <c r="VPW45"/>
      <c r="VPX45"/>
      <c r="VPY45"/>
      <c r="VPZ45"/>
      <c r="VQA45"/>
      <c r="VQB45"/>
      <c r="VQC45"/>
      <c r="VQD45"/>
      <c r="VQE45"/>
      <c r="VQF45"/>
      <c r="VQG45"/>
      <c r="VQH45"/>
      <c r="VQI45"/>
      <c r="VQJ45"/>
      <c r="VQK45"/>
      <c r="VQL45"/>
      <c r="VQM45"/>
      <c r="VQN45"/>
      <c r="VQO45"/>
      <c r="VQP45"/>
      <c r="VQQ45"/>
      <c r="VQR45"/>
      <c r="VQS45"/>
      <c r="VQT45"/>
      <c r="VQU45"/>
      <c r="VQV45"/>
      <c r="VQW45"/>
      <c r="VQX45"/>
      <c r="VQY45"/>
      <c r="VQZ45"/>
      <c r="VRA45"/>
      <c r="VRB45"/>
      <c r="VRC45"/>
      <c r="VRD45"/>
      <c r="VRE45"/>
      <c r="VRF45"/>
      <c r="VRG45"/>
      <c r="VRH45"/>
      <c r="VRI45"/>
      <c r="VRJ45"/>
      <c r="VRK45"/>
      <c r="VRL45"/>
      <c r="VRM45"/>
      <c r="VRN45"/>
      <c r="VRO45"/>
      <c r="VRP45"/>
      <c r="VRQ45"/>
      <c r="VRR45"/>
      <c r="VRS45"/>
      <c r="VRT45"/>
      <c r="VRU45"/>
      <c r="VRV45"/>
      <c r="VRW45"/>
      <c r="VRX45"/>
      <c r="VRY45"/>
      <c r="VRZ45"/>
      <c r="VSA45"/>
      <c r="VSB45"/>
      <c r="VSC45"/>
      <c r="VSD45"/>
      <c r="VSE45"/>
      <c r="VSF45"/>
      <c r="VSG45"/>
      <c r="VSH45"/>
      <c r="VSI45"/>
      <c r="VSJ45"/>
      <c r="VSK45"/>
      <c r="VSL45"/>
      <c r="VSM45"/>
      <c r="VSN45"/>
      <c r="VSO45"/>
      <c r="VSP45"/>
      <c r="VSQ45"/>
      <c r="VSR45"/>
      <c r="VSS45"/>
      <c r="VST45"/>
      <c r="VSU45"/>
      <c r="VSV45"/>
      <c r="VSW45"/>
      <c r="VSX45"/>
      <c r="VSY45"/>
      <c r="VSZ45"/>
      <c r="VTA45"/>
      <c r="VTB45"/>
      <c r="VTC45"/>
      <c r="VTD45"/>
      <c r="VTE45"/>
      <c r="VTF45"/>
      <c r="VTG45"/>
      <c r="VTH45"/>
      <c r="VTI45"/>
      <c r="VTJ45"/>
      <c r="VTK45"/>
      <c r="VTL45"/>
      <c r="VTM45"/>
      <c r="VTN45"/>
      <c r="VTO45"/>
      <c r="VTP45"/>
      <c r="VTQ45"/>
      <c r="VTR45"/>
      <c r="VTS45"/>
      <c r="VTT45"/>
      <c r="VTU45"/>
      <c r="VTV45"/>
      <c r="VTW45"/>
      <c r="VTX45"/>
      <c r="VTY45"/>
      <c r="VTZ45"/>
      <c r="VUA45"/>
      <c r="VUB45"/>
      <c r="VUC45"/>
      <c r="VUD45"/>
      <c r="VUE45"/>
      <c r="VUF45"/>
      <c r="VUG45"/>
      <c r="VUH45"/>
      <c r="VUI45"/>
      <c r="VUJ45"/>
      <c r="VUK45"/>
      <c r="VUL45"/>
      <c r="VUM45"/>
      <c r="VUN45"/>
      <c r="VUO45"/>
      <c r="VUP45"/>
      <c r="VUQ45"/>
      <c r="VUR45"/>
      <c r="VUS45"/>
      <c r="VUT45"/>
      <c r="VUU45"/>
      <c r="VUV45"/>
      <c r="VUW45"/>
      <c r="VUX45"/>
      <c r="VUY45"/>
      <c r="VUZ45"/>
      <c r="VVA45"/>
      <c r="VVB45"/>
      <c r="VVC45"/>
      <c r="VVD45"/>
      <c r="VVE45"/>
      <c r="VVF45"/>
      <c r="VVG45"/>
      <c r="VVH45"/>
      <c r="VVI45"/>
      <c r="VVJ45"/>
      <c r="VVK45"/>
      <c r="VVL45"/>
      <c r="VVM45"/>
      <c r="VVN45"/>
      <c r="VVO45"/>
      <c r="VVP45"/>
      <c r="VVQ45"/>
      <c r="VVR45"/>
      <c r="VVS45"/>
      <c r="VVT45"/>
      <c r="VVU45"/>
      <c r="VVV45"/>
      <c r="VVW45"/>
      <c r="VVX45"/>
      <c r="VVY45"/>
      <c r="VVZ45"/>
      <c r="VWA45"/>
      <c r="VWB45"/>
      <c r="VWC45"/>
      <c r="VWD45"/>
      <c r="VWE45"/>
      <c r="VWF45"/>
      <c r="VWG45"/>
      <c r="VWH45"/>
      <c r="VWI45"/>
      <c r="VWJ45"/>
      <c r="VWK45"/>
      <c r="VWL45"/>
      <c r="VWM45"/>
      <c r="VWN45"/>
      <c r="VWO45"/>
      <c r="VWP45"/>
      <c r="VWQ45"/>
      <c r="VWR45"/>
      <c r="VWS45"/>
      <c r="VWT45"/>
      <c r="VWU45"/>
      <c r="VWV45"/>
      <c r="VWW45"/>
      <c r="VWX45"/>
      <c r="VWY45"/>
      <c r="VWZ45"/>
      <c r="VXA45"/>
      <c r="VXB45"/>
      <c r="VXC45"/>
      <c r="VXD45"/>
      <c r="VXE45"/>
      <c r="VXF45"/>
      <c r="VXG45"/>
      <c r="VXH45"/>
      <c r="VXI45"/>
      <c r="VXJ45"/>
      <c r="VXK45"/>
      <c r="VXL45"/>
      <c r="VXM45"/>
      <c r="VXN45"/>
      <c r="VXO45"/>
      <c r="VXP45"/>
      <c r="VXQ45"/>
      <c r="VXR45"/>
      <c r="VXS45"/>
      <c r="VXT45"/>
      <c r="VXU45"/>
      <c r="VXV45"/>
      <c r="VXW45"/>
      <c r="VXX45"/>
      <c r="VXY45"/>
      <c r="VXZ45"/>
      <c r="VYA45"/>
      <c r="VYB45"/>
      <c r="VYC45"/>
      <c r="VYD45"/>
      <c r="VYE45"/>
      <c r="VYF45"/>
      <c r="VYG45"/>
      <c r="VYH45"/>
      <c r="VYI45"/>
      <c r="VYJ45"/>
      <c r="VYK45"/>
      <c r="VYL45"/>
      <c r="VYM45"/>
      <c r="VYN45"/>
      <c r="VYO45"/>
      <c r="VYP45"/>
      <c r="VYQ45"/>
      <c r="VYR45"/>
      <c r="VYS45"/>
      <c r="VYT45"/>
      <c r="VYU45"/>
      <c r="VYV45"/>
      <c r="VYW45"/>
      <c r="VYX45"/>
      <c r="VYY45"/>
      <c r="VYZ45"/>
      <c r="VZA45"/>
      <c r="VZB45"/>
      <c r="VZC45"/>
      <c r="VZD45"/>
      <c r="VZE45"/>
      <c r="VZF45"/>
      <c r="VZG45"/>
      <c r="VZH45"/>
      <c r="VZI45"/>
      <c r="VZJ45"/>
      <c r="VZK45"/>
      <c r="VZL45"/>
      <c r="VZM45"/>
      <c r="VZN45"/>
      <c r="VZO45"/>
      <c r="VZP45"/>
      <c r="VZQ45"/>
      <c r="VZR45"/>
      <c r="VZS45"/>
      <c r="VZT45"/>
      <c r="VZU45"/>
      <c r="VZV45"/>
      <c r="VZW45"/>
      <c r="VZX45"/>
      <c r="VZY45"/>
      <c r="VZZ45"/>
      <c r="WAA45"/>
      <c r="WAB45"/>
      <c r="WAC45"/>
      <c r="WAD45"/>
      <c r="WAE45"/>
      <c r="WAF45"/>
      <c r="WAG45"/>
      <c r="WAH45"/>
      <c r="WAI45"/>
      <c r="WAJ45"/>
      <c r="WAK45"/>
      <c r="WAL45"/>
      <c r="WAM45"/>
      <c r="WAN45"/>
      <c r="WAO45"/>
      <c r="WAP45"/>
      <c r="WAQ45"/>
      <c r="WAR45"/>
      <c r="WAS45"/>
      <c r="WAT45"/>
      <c r="WAU45"/>
      <c r="WAV45"/>
      <c r="WAW45"/>
      <c r="WAX45"/>
      <c r="WAY45"/>
      <c r="WAZ45"/>
      <c r="WBA45"/>
      <c r="WBB45"/>
      <c r="WBC45"/>
      <c r="WBD45"/>
      <c r="WBE45"/>
      <c r="WBF45"/>
      <c r="WBG45"/>
      <c r="WBH45"/>
      <c r="WBI45"/>
      <c r="WBJ45"/>
      <c r="WBK45"/>
      <c r="WBL45"/>
      <c r="WBM45"/>
      <c r="WBN45"/>
      <c r="WBO45"/>
      <c r="WBP45"/>
      <c r="WBQ45"/>
      <c r="WBR45"/>
      <c r="WBS45"/>
      <c r="WBT45"/>
      <c r="WBU45"/>
      <c r="WBV45"/>
      <c r="WBW45"/>
      <c r="WBX45"/>
      <c r="WBY45"/>
      <c r="WBZ45"/>
      <c r="WCA45"/>
      <c r="WCB45"/>
      <c r="WCC45"/>
      <c r="WCD45"/>
      <c r="WCE45"/>
      <c r="WCF45"/>
      <c r="WCG45"/>
      <c r="WCH45"/>
      <c r="WCI45"/>
      <c r="WCJ45"/>
      <c r="WCK45"/>
      <c r="WCL45"/>
      <c r="WCM45"/>
      <c r="WCN45"/>
      <c r="WCO45"/>
      <c r="WCP45"/>
      <c r="WCQ45"/>
      <c r="WCR45"/>
      <c r="WCS45"/>
      <c r="WCT45"/>
      <c r="WCU45"/>
      <c r="WCV45"/>
      <c r="WCW45"/>
      <c r="WCX45"/>
      <c r="WCY45"/>
      <c r="WCZ45"/>
      <c r="WDA45"/>
      <c r="WDB45"/>
      <c r="WDC45"/>
      <c r="WDD45"/>
      <c r="WDE45"/>
      <c r="WDF45"/>
      <c r="WDG45"/>
      <c r="WDH45"/>
      <c r="WDI45"/>
      <c r="WDJ45"/>
      <c r="WDK45"/>
      <c r="WDL45"/>
      <c r="WDM45"/>
      <c r="WDN45"/>
      <c r="WDO45"/>
      <c r="WDP45"/>
      <c r="WDQ45"/>
      <c r="WDR45"/>
      <c r="WDS45"/>
      <c r="WDT45"/>
      <c r="WDU45"/>
      <c r="WDV45"/>
      <c r="WDW45"/>
      <c r="WDX45"/>
      <c r="WDY45"/>
      <c r="WDZ45"/>
      <c r="WEA45"/>
      <c r="WEB45"/>
      <c r="WEC45"/>
      <c r="WED45"/>
      <c r="WEE45"/>
      <c r="WEF45"/>
      <c r="WEG45"/>
      <c r="WEH45"/>
      <c r="WEI45"/>
      <c r="WEJ45"/>
      <c r="WEK45"/>
      <c r="WEL45"/>
      <c r="WEM45"/>
      <c r="WEN45"/>
      <c r="WEO45"/>
      <c r="WEP45"/>
      <c r="WEQ45"/>
      <c r="WER45"/>
      <c r="WES45"/>
      <c r="WET45"/>
      <c r="WEU45"/>
      <c r="WEV45"/>
      <c r="WEW45"/>
      <c r="WEX45"/>
      <c r="WEY45"/>
      <c r="WEZ45"/>
      <c r="WFA45"/>
      <c r="WFB45"/>
      <c r="WFC45"/>
      <c r="WFD45"/>
      <c r="WFE45"/>
      <c r="WFF45"/>
      <c r="WFG45"/>
      <c r="WFH45"/>
      <c r="WFI45"/>
      <c r="WFJ45"/>
      <c r="WFK45"/>
      <c r="WFL45"/>
      <c r="WFM45"/>
      <c r="WFN45"/>
      <c r="WFO45"/>
      <c r="WFP45"/>
      <c r="WFQ45"/>
      <c r="WFR45"/>
      <c r="WFS45"/>
      <c r="WFT45"/>
      <c r="WFU45"/>
      <c r="WFV45"/>
      <c r="WFW45"/>
      <c r="WFX45"/>
      <c r="WFY45"/>
      <c r="WFZ45"/>
      <c r="WGA45"/>
      <c r="WGB45"/>
      <c r="WGC45"/>
      <c r="WGD45"/>
      <c r="WGE45"/>
      <c r="WGF45"/>
      <c r="WGG45"/>
      <c r="WGH45"/>
      <c r="WGI45"/>
      <c r="WGJ45"/>
      <c r="WGK45"/>
      <c r="WGL45"/>
      <c r="WGM45"/>
      <c r="WGN45"/>
      <c r="WGO45"/>
      <c r="WGP45"/>
      <c r="WGQ45"/>
      <c r="WGR45"/>
      <c r="WGS45"/>
      <c r="WGT45"/>
      <c r="WGU45"/>
      <c r="WGV45"/>
      <c r="WGW45"/>
      <c r="WGX45"/>
      <c r="WGY45"/>
      <c r="WGZ45"/>
      <c r="WHA45"/>
      <c r="WHB45"/>
      <c r="WHC45"/>
      <c r="WHD45"/>
      <c r="WHE45"/>
      <c r="WHF45"/>
      <c r="WHG45"/>
      <c r="WHH45"/>
      <c r="WHI45"/>
      <c r="WHJ45"/>
      <c r="WHK45"/>
      <c r="WHL45"/>
      <c r="WHM45"/>
      <c r="WHN45"/>
      <c r="WHO45"/>
      <c r="WHP45"/>
      <c r="WHQ45"/>
      <c r="WHR45"/>
      <c r="WHS45"/>
      <c r="WHT45"/>
      <c r="WHU45"/>
      <c r="WHV45"/>
      <c r="WHW45"/>
      <c r="WHX45"/>
      <c r="WHY45"/>
      <c r="WHZ45"/>
      <c r="WIA45"/>
      <c r="WIB45"/>
      <c r="WIC45"/>
      <c r="WID45"/>
      <c r="WIE45"/>
      <c r="WIF45"/>
      <c r="WIG45"/>
      <c r="WIH45"/>
      <c r="WII45"/>
      <c r="WIJ45"/>
      <c r="WIK45"/>
      <c r="WIL45"/>
      <c r="WIM45"/>
      <c r="WIN45"/>
      <c r="WIO45"/>
      <c r="WIP45"/>
      <c r="WIQ45"/>
      <c r="WIR45"/>
      <c r="WIS45"/>
      <c r="WIT45"/>
      <c r="WIU45"/>
      <c r="WIV45"/>
      <c r="WIW45"/>
      <c r="WIX45"/>
      <c r="WIY45"/>
      <c r="WIZ45"/>
      <c r="WJA45"/>
      <c r="WJB45"/>
      <c r="WJC45"/>
      <c r="WJD45"/>
      <c r="WJE45"/>
      <c r="WJF45"/>
      <c r="WJG45"/>
      <c r="WJH45"/>
      <c r="WJI45"/>
      <c r="WJJ45"/>
      <c r="WJK45"/>
      <c r="WJL45"/>
      <c r="WJM45"/>
      <c r="WJN45"/>
      <c r="WJO45"/>
      <c r="WJP45"/>
      <c r="WJQ45"/>
      <c r="WJR45"/>
      <c r="WJS45"/>
      <c r="WJT45"/>
      <c r="WJU45"/>
      <c r="WJV45"/>
      <c r="WJW45"/>
      <c r="WJX45"/>
      <c r="WJY45"/>
      <c r="WJZ45"/>
      <c r="WKA45"/>
      <c r="WKB45"/>
      <c r="WKC45"/>
      <c r="WKD45"/>
      <c r="WKE45"/>
      <c r="WKF45"/>
      <c r="WKG45"/>
      <c r="WKH45"/>
      <c r="WKI45"/>
      <c r="WKJ45"/>
      <c r="WKK45"/>
      <c r="WKL45"/>
      <c r="WKM45"/>
      <c r="WKN45"/>
      <c r="WKO45"/>
      <c r="WKP45"/>
      <c r="WKQ45"/>
      <c r="WKR45"/>
      <c r="WKS45"/>
      <c r="WKT45"/>
      <c r="WKU45"/>
      <c r="WKV45"/>
      <c r="WKW45"/>
      <c r="WKX45"/>
      <c r="WKY45"/>
      <c r="WKZ45"/>
      <c r="WLA45"/>
      <c r="WLB45"/>
      <c r="WLC45"/>
      <c r="WLD45"/>
      <c r="WLE45"/>
      <c r="WLF45"/>
      <c r="WLG45"/>
      <c r="WLH45"/>
      <c r="WLI45"/>
      <c r="WLJ45"/>
      <c r="WLK45"/>
      <c r="WLL45"/>
      <c r="WLM45"/>
      <c r="WLN45"/>
      <c r="WLO45"/>
      <c r="WLP45"/>
      <c r="WLQ45"/>
      <c r="WLR45"/>
      <c r="WLS45"/>
      <c r="WLT45"/>
      <c r="WLU45"/>
      <c r="WLV45"/>
      <c r="WLW45"/>
      <c r="WLX45"/>
      <c r="WLY45"/>
      <c r="WLZ45"/>
      <c r="WMA45"/>
      <c r="WMB45"/>
      <c r="WMC45"/>
      <c r="WMD45"/>
      <c r="WME45"/>
      <c r="WMF45"/>
      <c r="WMG45"/>
      <c r="WMH45"/>
      <c r="WMI45"/>
      <c r="WMJ45"/>
      <c r="WMK45"/>
      <c r="WML45"/>
      <c r="WMM45"/>
      <c r="WMN45"/>
      <c r="WMO45"/>
      <c r="WMP45"/>
      <c r="WMQ45"/>
      <c r="WMR45"/>
      <c r="WMS45"/>
      <c r="WMT45"/>
      <c r="WMU45"/>
      <c r="WMV45"/>
      <c r="WMW45"/>
      <c r="WMX45"/>
      <c r="WMY45"/>
      <c r="WMZ45"/>
      <c r="WNA45"/>
      <c r="WNB45"/>
      <c r="WNC45"/>
      <c r="WND45"/>
      <c r="WNE45"/>
      <c r="WNF45"/>
      <c r="WNG45"/>
      <c r="WNH45"/>
      <c r="WNI45"/>
      <c r="WNJ45"/>
      <c r="WNK45"/>
      <c r="WNL45"/>
      <c r="WNM45"/>
      <c r="WNN45"/>
      <c r="WNO45"/>
      <c r="WNP45"/>
      <c r="WNQ45"/>
      <c r="WNR45"/>
      <c r="WNS45"/>
      <c r="WNT45"/>
      <c r="WNU45"/>
      <c r="WNV45"/>
      <c r="WNW45"/>
      <c r="WNX45"/>
      <c r="WNY45"/>
      <c r="WNZ45"/>
      <c r="WOA45"/>
      <c r="WOB45"/>
      <c r="WOC45"/>
      <c r="WOD45"/>
      <c r="WOE45"/>
      <c r="WOF45"/>
      <c r="WOG45"/>
      <c r="WOH45"/>
      <c r="WOI45"/>
      <c r="WOJ45"/>
      <c r="WOK45"/>
      <c r="WOL45"/>
      <c r="WOM45"/>
      <c r="WON45"/>
      <c r="WOO45"/>
      <c r="WOP45"/>
      <c r="WOQ45"/>
      <c r="WOR45"/>
      <c r="WOS45"/>
      <c r="WOT45"/>
      <c r="WOU45"/>
      <c r="WOV45"/>
      <c r="WOW45"/>
      <c r="WOX45"/>
      <c r="WOY45"/>
      <c r="WOZ45"/>
      <c r="WPA45"/>
      <c r="WPB45"/>
      <c r="WPC45"/>
      <c r="WPD45"/>
      <c r="WPE45"/>
      <c r="WPF45"/>
      <c r="WPG45"/>
      <c r="WPH45"/>
      <c r="WPI45"/>
      <c r="WPJ45"/>
      <c r="WPK45"/>
      <c r="WPL45"/>
      <c r="WPM45"/>
      <c r="WPN45"/>
      <c r="WPO45"/>
      <c r="WPP45"/>
      <c r="WPQ45"/>
      <c r="WPR45"/>
      <c r="WPS45"/>
      <c r="WPT45"/>
      <c r="WPU45"/>
      <c r="WPV45"/>
      <c r="WPW45"/>
      <c r="WPX45"/>
      <c r="WPY45"/>
      <c r="WPZ45"/>
      <c r="WQA45"/>
      <c r="WQB45"/>
      <c r="WQC45"/>
      <c r="WQD45"/>
      <c r="WQE45"/>
      <c r="WQF45"/>
      <c r="WQG45"/>
      <c r="WQH45"/>
      <c r="WQI45"/>
      <c r="WQJ45"/>
      <c r="WQK45"/>
      <c r="WQL45"/>
      <c r="WQM45"/>
      <c r="WQN45"/>
      <c r="WQO45"/>
      <c r="WQP45"/>
      <c r="WQQ45"/>
      <c r="WQR45"/>
      <c r="WQS45"/>
      <c r="WQT45"/>
      <c r="WQU45"/>
      <c r="WQV45"/>
      <c r="WQW45"/>
      <c r="WQX45"/>
      <c r="WQY45"/>
      <c r="WQZ45"/>
      <c r="WRA45"/>
      <c r="WRB45"/>
      <c r="WRC45"/>
      <c r="WRD45"/>
      <c r="WRE45"/>
      <c r="WRF45"/>
      <c r="WRG45"/>
      <c r="WRH45"/>
      <c r="WRI45"/>
      <c r="WRJ45"/>
      <c r="WRK45"/>
      <c r="WRL45"/>
      <c r="WRM45"/>
      <c r="WRN45"/>
      <c r="WRO45"/>
      <c r="WRP45"/>
      <c r="WRQ45"/>
      <c r="WRR45"/>
      <c r="WRS45"/>
      <c r="WRT45"/>
      <c r="WRU45"/>
      <c r="WRV45"/>
      <c r="WRW45"/>
      <c r="WRX45"/>
      <c r="WRY45"/>
      <c r="WRZ45"/>
      <c r="WSA45"/>
      <c r="WSB45"/>
      <c r="WSC45"/>
      <c r="WSD45"/>
      <c r="WSE45"/>
      <c r="WSF45"/>
      <c r="WSG45"/>
      <c r="WSH45"/>
      <c r="WSI45"/>
      <c r="WSJ45"/>
      <c r="WSK45"/>
      <c r="WSL45"/>
      <c r="WSM45"/>
      <c r="WSN45"/>
      <c r="WSO45"/>
      <c r="WSP45"/>
      <c r="WSQ45"/>
      <c r="WSR45"/>
      <c r="WSS45"/>
      <c r="WST45"/>
      <c r="WSU45"/>
      <c r="WSV45"/>
      <c r="WSW45"/>
      <c r="WSX45"/>
      <c r="WSY45"/>
      <c r="WSZ45"/>
      <c r="WTA45"/>
      <c r="WTB45"/>
      <c r="WTC45"/>
      <c r="WTD45"/>
      <c r="WTE45"/>
      <c r="WTF45"/>
      <c r="WTG45"/>
      <c r="WTH45"/>
      <c r="WTI45"/>
      <c r="WTJ45"/>
      <c r="WTK45"/>
      <c r="WTL45"/>
      <c r="WTM45"/>
      <c r="WTN45"/>
      <c r="WTO45"/>
      <c r="WTP45"/>
      <c r="WTQ45"/>
      <c r="WTR45"/>
      <c r="WTS45"/>
      <c r="WTT45"/>
      <c r="WTU45"/>
      <c r="WTV45"/>
      <c r="WTW45"/>
      <c r="WTX45"/>
      <c r="WTY45"/>
      <c r="WTZ45"/>
      <c r="WUA45"/>
      <c r="WUB45"/>
      <c r="WUC45"/>
      <c r="WUD45"/>
      <c r="WUE45"/>
      <c r="WUF45"/>
      <c r="WUG45"/>
      <c r="WUH45"/>
      <c r="WUI45"/>
      <c r="WUJ45"/>
      <c r="WUK45"/>
      <c r="WUL45"/>
      <c r="WUM45"/>
      <c r="WUN45"/>
      <c r="WUO45"/>
      <c r="WUP45"/>
      <c r="WUQ45"/>
      <c r="WUR45"/>
      <c r="WUS45"/>
      <c r="WUT45"/>
      <c r="WUU45"/>
      <c r="WUV45"/>
      <c r="WUW45"/>
      <c r="WUX45"/>
      <c r="WUY45"/>
      <c r="WUZ45"/>
      <c r="WVA45"/>
      <c r="WVB45"/>
      <c r="WVC45"/>
      <c r="WVD45"/>
      <c r="WVE45"/>
      <c r="WVF45"/>
      <c r="WVG45"/>
      <c r="WVH45"/>
      <c r="WVI45"/>
      <c r="WVJ45"/>
      <c r="WVK45"/>
      <c r="WVL45"/>
      <c r="WVM45"/>
      <c r="WVN45"/>
      <c r="WVO45"/>
      <c r="WVP45"/>
      <c r="WVQ45"/>
      <c r="WVR45"/>
      <c r="WVS45"/>
      <c r="WVT45"/>
      <c r="WVU45"/>
      <c r="WVV45"/>
      <c r="WVW45"/>
      <c r="WVX45"/>
      <c r="WVY45"/>
      <c r="WVZ45"/>
      <c r="WWA45"/>
      <c r="WWB45"/>
      <c r="WWC45"/>
      <c r="WWD45"/>
      <c r="WWE45"/>
      <c r="WWF45"/>
      <c r="WWG45"/>
      <c r="WWH45"/>
      <c r="WWI45"/>
      <c r="WWJ45"/>
      <c r="WWK45"/>
      <c r="WWL45"/>
      <c r="WWM45"/>
      <c r="WWN45"/>
      <c r="WWO45"/>
      <c r="WWP45"/>
      <c r="WWQ45"/>
      <c r="WWR45"/>
      <c r="WWS45"/>
      <c r="WWT45"/>
      <c r="WWU45"/>
      <c r="WWV45"/>
      <c r="WWW45"/>
      <c r="WWX45"/>
      <c r="WWY45"/>
      <c r="WWZ45"/>
      <c r="WXA45"/>
      <c r="WXB45"/>
      <c r="WXC45"/>
      <c r="WXD45"/>
      <c r="WXE45"/>
      <c r="WXF45"/>
      <c r="WXG45"/>
      <c r="WXH45"/>
      <c r="WXI45"/>
      <c r="WXJ45"/>
      <c r="WXK45"/>
      <c r="WXL45"/>
      <c r="WXM45"/>
      <c r="WXN45"/>
      <c r="WXO45"/>
      <c r="WXP45"/>
      <c r="WXQ45"/>
      <c r="WXR45"/>
      <c r="WXS45"/>
      <c r="WXT45"/>
      <c r="WXU45"/>
      <c r="WXV45"/>
      <c r="WXW45"/>
      <c r="WXX45"/>
      <c r="WXY45"/>
      <c r="WXZ45"/>
      <c r="WYA45"/>
      <c r="WYB45"/>
      <c r="WYC45"/>
      <c r="WYD45"/>
      <c r="WYE45"/>
      <c r="WYF45"/>
      <c r="WYG45"/>
      <c r="WYH45"/>
      <c r="WYI45"/>
      <c r="WYJ45"/>
      <c r="WYK45"/>
      <c r="WYL45"/>
      <c r="WYM45"/>
      <c r="WYN45"/>
      <c r="WYO45"/>
      <c r="WYP45"/>
      <c r="WYQ45"/>
      <c r="WYR45"/>
      <c r="WYS45"/>
      <c r="WYT45"/>
      <c r="WYU45"/>
      <c r="WYV45"/>
      <c r="WYW45"/>
      <c r="WYX45"/>
      <c r="WYY45"/>
      <c r="WYZ45"/>
      <c r="WZA45"/>
      <c r="WZB45"/>
      <c r="WZC45"/>
      <c r="WZD45"/>
      <c r="WZE45"/>
      <c r="WZF45"/>
      <c r="WZG45"/>
      <c r="WZH45"/>
      <c r="WZI45"/>
      <c r="WZJ45"/>
      <c r="WZK45"/>
      <c r="WZL45"/>
      <c r="WZM45"/>
      <c r="WZN45"/>
      <c r="WZO45"/>
      <c r="WZP45"/>
      <c r="WZQ45"/>
      <c r="WZR45"/>
      <c r="WZS45"/>
      <c r="WZT45"/>
      <c r="WZU45"/>
      <c r="WZV45"/>
      <c r="WZW45"/>
      <c r="WZX45"/>
      <c r="WZY45"/>
      <c r="WZZ45"/>
      <c r="XAA45"/>
      <c r="XAB45"/>
      <c r="XAC45"/>
      <c r="XAD45"/>
      <c r="XAE45"/>
      <c r="XAF45"/>
      <c r="XAG45"/>
      <c r="XAH45"/>
      <c r="XAI45"/>
      <c r="XAJ45"/>
      <c r="XAK45"/>
      <c r="XAL45"/>
      <c r="XAM45"/>
      <c r="XAN45"/>
      <c r="XAO45"/>
      <c r="XAP45"/>
      <c r="XAQ45"/>
      <c r="XAR45"/>
      <c r="XAS45"/>
      <c r="XAT45"/>
      <c r="XAU45"/>
      <c r="XAV45"/>
      <c r="XAW45"/>
      <c r="XAX45"/>
      <c r="XAY45"/>
      <c r="XAZ45"/>
      <c r="XBA45"/>
      <c r="XBB45"/>
      <c r="XBC45"/>
      <c r="XBD45"/>
      <c r="XBE45"/>
      <c r="XBF45"/>
      <c r="XBG45"/>
      <c r="XBH45"/>
      <c r="XBI45"/>
      <c r="XBJ45"/>
      <c r="XBK45"/>
      <c r="XBL45"/>
      <c r="XBM45"/>
      <c r="XBN45"/>
      <c r="XBO45"/>
      <c r="XBP45"/>
      <c r="XBQ45"/>
      <c r="XBR45"/>
      <c r="XBS45"/>
      <c r="XBT45"/>
      <c r="XBU45"/>
      <c r="XBV45"/>
      <c r="XBW45"/>
      <c r="XBX45"/>
      <c r="XBY45"/>
      <c r="XBZ45"/>
      <c r="XCA45"/>
      <c r="XCB45"/>
      <c r="XCC45"/>
      <c r="XCD45"/>
      <c r="XCE45"/>
      <c r="XCF45"/>
      <c r="XCG45"/>
      <c r="XCH45"/>
      <c r="XCI45"/>
      <c r="XCJ45"/>
      <c r="XCK45"/>
      <c r="XCL45"/>
      <c r="XCM45"/>
      <c r="XCN45"/>
      <c r="XCO45"/>
      <c r="XCP45"/>
      <c r="XCQ45"/>
      <c r="XCR45"/>
      <c r="XCS45"/>
      <c r="XCT45"/>
      <c r="XCU45"/>
      <c r="XCV45"/>
      <c r="XCW45"/>
      <c r="XCX45"/>
      <c r="XCY45"/>
      <c r="XCZ45"/>
      <c r="XDA45"/>
      <c r="XDB45"/>
      <c r="XDC45"/>
      <c r="XDD45"/>
      <c r="XDE45"/>
      <c r="XDF45"/>
      <c r="XDG45"/>
      <c r="XDH45"/>
      <c r="XDI45"/>
      <c r="XDJ45"/>
      <c r="XDK45"/>
      <c r="XDL45"/>
      <c r="XDM45"/>
      <c r="XDN45"/>
      <c r="XDO45"/>
      <c r="XDP45"/>
      <c r="XDQ45"/>
      <c r="XDR45"/>
      <c r="XDS45"/>
      <c r="XDT45"/>
      <c r="XDU45"/>
      <c r="XDV45"/>
      <c r="XDW45"/>
      <c r="XDX45"/>
      <c r="XDY45"/>
      <c r="XDZ45"/>
      <c r="XEA45"/>
      <c r="XEB45"/>
      <c r="XEC45"/>
      <c r="XED45"/>
      <c r="XEE45"/>
      <c r="XEF45"/>
      <c r="XEG45"/>
      <c r="XEH45"/>
      <c r="XEI45"/>
      <c r="XEJ45"/>
      <c r="XEK45"/>
      <c r="XEL45"/>
      <c r="XEM45"/>
      <c r="XEN45"/>
      <c r="XEO45"/>
      <c r="XEP45"/>
      <c r="XEQ45"/>
      <c r="XER45"/>
      <c r="XES45"/>
      <c r="XET45"/>
      <c r="XEU45"/>
      <c r="XEV45"/>
      <c r="XEW45"/>
      <c r="XEX45"/>
      <c r="XEY45"/>
      <c r="XEZ45"/>
      <c r="XFA45"/>
      <c r="XFB45"/>
    </row>
    <row r="46" spans="1:16382" ht="13.8" hidden="1" customHeight="1" x14ac:dyDescent="0.3"/>
    <row r="47" spans="1:16382" ht="13.8" hidden="1" customHeight="1" x14ac:dyDescent="0.3"/>
    <row r="48" spans="1:16382" ht="13.8" hidden="1" customHeight="1" x14ac:dyDescent="0.3"/>
    <row r="49" ht="13.8" hidden="1" customHeight="1" x14ac:dyDescent="0.3"/>
    <row r="50" ht="13.8" hidden="1" customHeight="1" x14ac:dyDescent="0.3"/>
    <row r="51" ht="13.8" hidden="1" customHeight="1" x14ac:dyDescent="0.3"/>
    <row r="52" ht="13.8" hidden="1" customHeight="1" x14ac:dyDescent="0.3"/>
    <row r="53" ht="13.8" hidden="1" customHeight="1" x14ac:dyDescent="0.3"/>
    <row r="54" ht="13.8" hidden="1" customHeight="1" x14ac:dyDescent="0.3"/>
    <row r="55" ht="13.8" hidden="1" customHeight="1" x14ac:dyDescent="0.3"/>
    <row r="56" ht="13.8" hidden="1" customHeight="1" x14ac:dyDescent="0.3"/>
    <row r="57" ht="13.8" hidden="1" customHeight="1" x14ac:dyDescent="0.3"/>
    <row r="58" ht="13.8" hidden="1" customHeight="1" x14ac:dyDescent="0.3"/>
    <row r="59" ht="13.8" hidden="1" customHeight="1" x14ac:dyDescent="0.3"/>
    <row r="60" ht="13.8" hidden="1" customHeight="1" x14ac:dyDescent="0.3"/>
    <row r="61" ht="13.8" hidden="1" customHeight="1" x14ac:dyDescent="0.3"/>
    <row r="62" ht="13.8" hidden="1" customHeight="1" x14ac:dyDescent="0.3"/>
    <row r="63" ht="13.8" hidden="1" customHeight="1" x14ac:dyDescent="0.3"/>
    <row r="64" ht="13.8" hidden="1" customHeight="1" x14ac:dyDescent="0.3"/>
    <row r="65" ht="13.8" hidden="1" customHeight="1" x14ac:dyDescent="0.3"/>
    <row r="66" ht="13.8" hidden="1" customHeight="1" x14ac:dyDescent="0.3"/>
    <row r="67" ht="13.8" hidden="1" customHeight="1" x14ac:dyDescent="0.3"/>
    <row r="68" ht="13.8" hidden="1" customHeight="1" x14ac:dyDescent="0.3"/>
    <row r="69" ht="13.8" hidden="1" customHeight="1" x14ac:dyDescent="0.3"/>
    <row r="70" ht="13.8" hidden="1" customHeight="1" x14ac:dyDescent="0.3"/>
    <row r="71" ht="13.8" hidden="1" customHeight="1" x14ac:dyDescent="0.3"/>
    <row r="72" ht="13.8" hidden="1" customHeight="1" x14ac:dyDescent="0.3"/>
    <row r="73" ht="13.8" hidden="1" customHeight="1" x14ac:dyDescent="0.3"/>
    <row r="74" ht="13.8" hidden="1" customHeight="1" x14ac:dyDescent="0.3"/>
    <row r="75" ht="13.8" hidden="1" customHeight="1" x14ac:dyDescent="0.3"/>
    <row r="76" ht="13.8" hidden="1" customHeight="1" x14ac:dyDescent="0.3"/>
    <row r="77" ht="13.8" hidden="1" customHeight="1" x14ac:dyDescent="0.3"/>
    <row r="78" ht="13.8" hidden="1" customHeight="1" x14ac:dyDescent="0.3"/>
    <row r="79" ht="13.8" hidden="1" customHeight="1" x14ac:dyDescent="0.3"/>
    <row r="80" ht="13.8" hidden="1" customHeight="1" x14ac:dyDescent="0.3"/>
    <row r="81" ht="13.8" hidden="1" customHeight="1" x14ac:dyDescent="0.3"/>
    <row r="82" ht="13.8" hidden="1" customHeight="1" x14ac:dyDescent="0.3"/>
    <row r="83" ht="13.8" hidden="1" customHeight="1" x14ac:dyDescent="0.3"/>
    <row r="84" ht="13.8" hidden="1" customHeight="1" x14ac:dyDescent="0.3"/>
    <row r="85" ht="13.8" hidden="1" customHeight="1" x14ac:dyDescent="0.3"/>
    <row r="86" ht="13.8" hidden="1" customHeight="1" x14ac:dyDescent="0.3"/>
    <row r="87" ht="13.8" hidden="1" customHeight="1" x14ac:dyDescent="0.3"/>
    <row r="88" ht="13.8" hidden="1" customHeight="1" x14ac:dyDescent="0.3"/>
    <row r="89" ht="13.8" hidden="1" customHeight="1" x14ac:dyDescent="0.3"/>
    <row r="90" ht="13.8" hidden="1" customHeight="1" x14ac:dyDescent="0.3"/>
    <row r="91" ht="13.8" hidden="1" customHeight="1" x14ac:dyDescent="0.3"/>
    <row r="92" ht="13.8" hidden="1" customHeight="1" x14ac:dyDescent="0.3"/>
    <row r="93" ht="13.8" hidden="1" customHeight="1" x14ac:dyDescent="0.3"/>
    <row r="94" ht="13.8" hidden="1" customHeight="1" x14ac:dyDescent="0.3"/>
    <row r="95" ht="13.8" hidden="1" customHeight="1" x14ac:dyDescent="0.3"/>
    <row r="96" ht="13.8" hidden="1" customHeight="1" x14ac:dyDescent="0.3"/>
    <row r="97" ht="13.8" hidden="1" customHeight="1" x14ac:dyDescent="0.3"/>
    <row r="98" ht="13.8" hidden="1" customHeight="1" x14ac:dyDescent="0.3"/>
    <row r="99" ht="13.8" hidden="1" customHeight="1" x14ac:dyDescent="0.3"/>
    <row r="100" ht="13.8" hidden="1" customHeight="1" x14ac:dyDescent="0.3"/>
    <row r="101" ht="13.8" hidden="1" customHeight="1" x14ac:dyDescent="0.3"/>
    <row r="102" ht="13.8" hidden="1" customHeight="1" x14ac:dyDescent="0.3"/>
    <row r="103" ht="13.8" hidden="1" customHeight="1" x14ac:dyDescent="0.3"/>
    <row r="104" ht="13.8" hidden="1" customHeight="1" x14ac:dyDescent="0.3"/>
    <row r="105" ht="13.8" hidden="1" customHeight="1" x14ac:dyDescent="0.3"/>
    <row r="106" ht="13.8" hidden="1" customHeight="1" x14ac:dyDescent="0.3"/>
    <row r="107" ht="13.8" hidden="1" customHeight="1" x14ac:dyDescent="0.3"/>
    <row r="108" ht="13.8" hidden="1" customHeight="1" x14ac:dyDescent="0.3"/>
    <row r="109" ht="13.8" hidden="1" customHeight="1" x14ac:dyDescent="0.3"/>
    <row r="110" ht="13.8" hidden="1" customHeight="1" x14ac:dyDescent="0.3"/>
    <row r="111" ht="13.8" hidden="1" customHeight="1" x14ac:dyDescent="0.3"/>
    <row r="112" ht="13.8" hidden="1" customHeight="1" x14ac:dyDescent="0.3"/>
    <row r="113" ht="13.8" hidden="1" customHeight="1" x14ac:dyDescent="0.3"/>
    <row r="114" ht="13.8" hidden="1" customHeight="1" x14ac:dyDescent="0.3"/>
    <row r="115" ht="13.8" hidden="1" customHeight="1" x14ac:dyDescent="0.3"/>
    <row r="116" ht="13.8" hidden="1" customHeight="1" x14ac:dyDescent="0.3"/>
    <row r="117" ht="13.8" hidden="1" customHeight="1" x14ac:dyDescent="0.3"/>
    <row r="118" ht="13.8" hidden="1" customHeight="1" x14ac:dyDescent="0.3"/>
    <row r="119" ht="13.8" hidden="1" customHeight="1" x14ac:dyDescent="0.3"/>
    <row r="120" ht="13.8" hidden="1" customHeight="1" x14ac:dyDescent="0.3"/>
    <row r="121" ht="13.8" hidden="1" customHeight="1" x14ac:dyDescent="0.3"/>
    <row r="122" ht="13.8" hidden="1" customHeight="1" x14ac:dyDescent="0.3"/>
    <row r="123" ht="13.8" hidden="1" customHeight="1" x14ac:dyDescent="0.3"/>
    <row r="124" ht="13.8" hidden="1" customHeight="1" x14ac:dyDescent="0.3"/>
    <row r="125" ht="14.55" hidden="1" customHeight="1" x14ac:dyDescent="0.3"/>
    <row r="126" ht="14.55" hidden="1" customHeight="1" x14ac:dyDescent="0.3"/>
    <row r="127" ht="14.55" hidden="1" customHeight="1" x14ac:dyDescent="0.3"/>
    <row r="128" ht="14.55" hidden="1" customHeight="1" x14ac:dyDescent="0.3"/>
    <row r="129" ht="14.55" hidden="1" customHeight="1" x14ac:dyDescent="0.3"/>
    <row r="130" ht="14.55" hidden="1" customHeight="1" x14ac:dyDescent="0.3"/>
    <row r="131" ht="14.55" hidden="1" customHeight="1" x14ac:dyDescent="0.3"/>
    <row r="132" ht="14.55" hidden="1" customHeight="1" x14ac:dyDescent="0.3"/>
    <row r="133" ht="14.55" hidden="1" customHeight="1" x14ac:dyDescent="0.3"/>
    <row r="134" ht="14.55" hidden="1" customHeight="1" x14ac:dyDescent="0.3"/>
    <row r="135" ht="14.55" hidden="1" customHeight="1" x14ac:dyDescent="0.3"/>
    <row r="136" ht="14.55" hidden="1" customHeight="1" x14ac:dyDescent="0.3"/>
    <row r="137" ht="14.55" hidden="1" customHeight="1" x14ac:dyDescent="0.3"/>
    <row r="138" ht="14.55" hidden="1" customHeight="1" x14ac:dyDescent="0.3"/>
    <row r="139" ht="14.55" hidden="1" customHeight="1" x14ac:dyDescent="0.3"/>
  </sheetData>
  <sheetProtection selectLockedCells="1"/>
  <mergeCells count="8">
    <mergeCell ref="C9:D9"/>
    <mergeCell ref="A1:F1"/>
    <mergeCell ref="A2:A45"/>
    <mergeCell ref="B45:E45"/>
    <mergeCell ref="C16:D16"/>
    <mergeCell ref="C18:D18"/>
    <mergeCell ref="C3:D5"/>
    <mergeCell ref="C7:D7"/>
  </mergeCells>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
  <sheetViews>
    <sheetView showGridLines="0" zoomScale="90" zoomScaleNormal="90" workbookViewId="0">
      <selection activeCell="D8" sqref="D8"/>
    </sheetView>
  </sheetViews>
  <sheetFormatPr defaultColWidth="0" defaultRowHeight="14.4" zeroHeight="1" x14ac:dyDescent="0.3"/>
  <cols>
    <col min="1" max="2" width="3.21875" customWidth="1"/>
    <col min="3" max="3" width="65" customWidth="1"/>
    <col min="4" max="4" width="101.77734375" customWidth="1"/>
    <col min="5" max="6" width="3.21875" customWidth="1"/>
    <col min="7" max="16384" width="9.21875" hidden="1"/>
  </cols>
  <sheetData>
    <row r="1" spans="3:4" ht="15" thickBot="1" x14ac:dyDescent="0.35"/>
    <row r="2" spans="3:4" x14ac:dyDescent="0.3">
      <c r="C2" s="742" t="s">
        <v>286</v>
      </c>
      <c r="D2" s="743"/>
    </row>
    <row r="3" spans="3:4" x14ac:dyDescent="0.3">
      <c r="C3" s="744"/>
      <c r="D3" s="745"/>
    </row>
    <row r="4" spans="3:4" ht="15" thickBot="1" x14ac:dyDescent="0.35">
      <c r="C4" s="746"/>
      <c r="D4" s="747"/>
    </row>
    <row r="5" spans="3:4" ht="15" thickBot="1" x14ac:dyDescent="0.35">
      <c r="C5" s="2"/>
      <c r="D5" s="2"/>
    </row>
    <row r="6" spans="3:4" ht="18" thickBot="1" x14ac:dyDescent="0.35">
      <c r="C6" s="72" t="s">
        <v>166</v>
      </c>
      <c r="D6" s="72" t="s">
        <v>167</v>
      </c>
    </row>
    <row r="7" spans="3:4" ht="75" x14ac:dyDescent="0.3">
      <c r="C7" s="73" t="s">
        <v>211</v>
      </c>
      <c r="D7" s="521" t="s">
        <v>135</v>
      </c>
    </row>
    <row r="8" spans="3:4" ht="45.6" thickBot="1" x14ac:dyDescent="0.35">
      <c r="C8" s="74" t="s">
        <v>168</v>
      </c>
      <c r="D8" s="522" t="s">
        <v>135</v>
      </c>
    </row>
    <row r="9" spans="3:4" ht="15" thickBot="1" x14ac:dyDescent="0.35">
      <c r="C9" s="40"/>
      <c r="D9" s="9"/>
    </row>
    <row r="10" spans="3:4" ht="18" thickBot="1" x14ac:dyDescent="0.35">
      <c r="C10" s="748" t="s">
        <v>212</v>
      </c>
      <c r="D10" s="749"/>
    </row>
    <row r="11" spans="3:4" ht="17.100000000000001" customHeight="1" x14ac:dyDescent="0.3">
      <c r="C11" s="73" t="s">
        <v>169</v>
      </c>
      <c r="D11" s="521" t="s">
        <v>135</v>
      </c>
    </row>
    <row r="12" spans="3:4" ht="17.100000000000001" customHeight="1" x14ac:dyDescent="0.3">
      <c r="C12" s="75" t="s">
        <v>170</v>
      </c>
      <c r="D12" s="523" t="s">
        <v>135</v>
      </c>
    </row>
    <row r="13" spans="3:4" ht="17.100000000000001" customHeight="1" x14ac:dyDescent="0.3">
      <c r="C13" s="76" t="s">
        <v>171</v>
      </c>
      <c r="D13" s="523" t="s">
        <v>135</v>
      </c>
    </row>
    <row r="14" spans="3:4" ht="17.100000000000001" customHeight="1" x14ac:dyDescent="0.3">
      <c r="C14" s="76" t="s">
        <v>172</v>
      </c>
      <c r="D14" s="523" t="s">
        <v>135</v>
      </c>
    </row>
    <row r="15" spans="3:4" ht="17.100000000000001" customHeight="1" x14ac:dyDescent="0.3">
      <c r="C15" s="76" t="s">
        <v>173</v>
      </c>
      <c r="D15" s="523" t="s">
        <v>135</v>
      </c>
    </row>
    <row r="16" spans="3:4" ht="17.100000000000001" customHeight="1" x14ac:dyDescent="0.3">
      <c r="C16" s="76" t="s">
        <v>174</v>
      </c>
      <c r="D16" s="523" t="s">
        <v>135</v>
      </c>
    </row>
    <row r="17" spans="3:4" ht="17.100000000000001" customHeight="1" thickBot="1" x14ac:dyDescent="0.35">
      <c r="C17" s="77" t="s">
        <v>175</v>
      </c>
      <c r="D17" s="522" t="s">
        <v>135</v>
      </c>
    </row>
    <row r="18" spans="3:4" ht="15" thickBot="1" x14ac:dyDescent="0.35">
      <c r="C18" s="38"/>
      <c r="D18" s="51"/>
    </row>
    <row r="19" spans="3:4" ht="18" thickBot="1" x14ac:dyDescent="0.35">
      <c r="C19" s="72" t="s">
        <v>221</v>
      </c>
      <c r="D19" s="72" t="s">
        <v>167</v>
      </c>
    </row>
    <row r="20" spans="3:4" ht="30" customHeight="1" x14ac:dyDescent="0.3">
      <c r="C20" s="532" t="s">
        <v>200</v>
      </c>
      <c r="D20" s="521" t="s">
        <v>135</v>
      </c>
    </row>
    <row r="21" spans="3:4" ht="30" customHeight="1" x14ac:dyDescent="0.3">
      <c r="C21" s="533" t="s">
        <v>199</v>
      </c>
      <c r="D21" s="523" t="s">
        <v>135</v>
      </c>
    </row>
    <row r="22" spans="3:4" ht="30" customHeight="1" x14ac:dyDescent="0.3">
      <c r="C22" s="533" t="s">
        <v>201</v>
      </c>
      <c r="D22" s="523" t="s">
        <v>135</v>
      </c>
    </row>
    <row r="23" spans="3:4" ht="30" customHeight="1" x14ac:dyDescent="0.3">
      <c r="C23" s="533" t="s">
        <v>202</v>
      </c>
      <c r="D23" s="523" t="s">
        <v>135</v>
      </c>
    </row>
    <row r="24" spans="3:4" ht="30" customHeight="1" thickBot="1" x14ac:dyDescent="0.35">
      <c r="C24" s="534" t="s">
        <v>203</v>
      </c>
      <c r="D24" s="522" t="s">
        <v>135</v>
      </c>
    </row>
    <row r="25" spans="3:4" x14ac:dyDescent="0.3"/>
    <row r="26" spans="3:4" x14ac:dyDescent="0.3"/>
  </sheetData>
  <mergeCells count="2">
    <mergeCell ref="C2:D4"/>
    <mergeCell ref="C10: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151"/>
  <sheetViews>
    <sheetView showGridLines="0" tabSelected="1" topLeftCell="A94" zoomScale="70" zoomScaleNormal="70" workbookViewId="0">
      <selection activeCell="B117" sqref="B117"/>
    </sheetView>
  </sheetViews>
  <sheetFormatPr defaultColWidth="0" defaultRowHeight="14.55" customHeight="1" zeroHeight="1" x14ac:dyDescent="0.3"/>
  <cols>
    <col min="1" max="1" width="4.21875" customWidth="1"/>
    <col min="2" max="2" width="88.5546875" customWidth="1"/>
    <col min="3" max="3" width="14.21875" customWidth="1"/>
    <col min="4" max="4" width="14" customWidth="1"/>
    <col min="5" max="18" width="15" customWidth="1"/>
    <col min="19" max="19" width="24.44140625" bestFit="1" customWidth="1"/>
    <col min="20" max="20" width="16.77734375" bestFit="1" customWidth="1"/>
    <col min="21" max="21" width="4.21875" customWidth="1"/>
    <col min="22" max="16383" width="9.21875" hidden="1"/>
    <col min="16384" max="16384" width="4.77734375" hidden="1"/>
  </cols>
  <sheetData>
    <row r="1" spans="1:155" s="2" customFormat="1" ht="19.95" customHeight="1" thickBot="1" x14ac:dyDescent="0.3">
      <c r="A1" s="721"/>
      <c r="B1" s="750"/>
      <c r="C1" s="750"/>
      <c r="D1" s="750"/>
      <c r="E1" s="750"/>
      <c r="F1" s="750"/>
      <c r="G1" s="750"/>
      <c r="H1" s="750"/>
      <c r="I1" s="750"/>
      <c r="J1" s="750"/>
      <c r="K1" s="750"/>
      <c r="L1" s="750"/>
      <c r="M1" s="750"/>
      <c r="N1" s="750"/>
      <c r="O1" s="750"/>
      <c r="P1" s="750"/>
      <c r="Q1" s="750"/>
      <c r="R1" s="750"/>
      <c r="S1" s="721"/>
      <c r="T1" s="721"/>
      <c r="U1" s="721"/>
    </row>
    <row r="2" spans="1:155" s="2" customFormat="1" ht="66.599999999999994" customHeight="1" thickBot="1" x14ac:dyDescent="0.3">
      <c r="A2" s="721"/>
      <c r="B2" s="807" t="s">
        <v>287</v>
      </c>
      <c r="C2" s="808"/>
      <c r="D2" s="808"/>
      <c r="E2" s="808"/>
      <c r="F2" s="808"/>
      <c r="G2" s="808"/>
      <c r="H2" s="808"/>
      <c r="I2" s="808"/>
      <c r="J2" s="808"/>
      <c r="K2" s="808"/>
      <c r="L2" s="808"/>
      <c r="M2" s="808"/>
      <c r="N2" s="808"/>
      <c r="O2" s="808"/>
      <c r="P2" s="808"/>
      <c r="Q2" s="808"/>
      <c r="R2" s="808"/>
      <c r="S2" s="530"/>
      <c r="T2" s="531"/>
      <c r="U2" s="721"/>
    </row>
    <row r="3" spans="1:155" s="2" customFormat="1" ht="9" customHeight="1" thickBot="1" x14ac:dyDescent="0.3">
      <c r="A3" s="721"/>
      <c r="B3" s="751"/>
      <c r="C3" s="751"/>
      <c r="D3" s="751"/>
      <c r="E3" s="751"/>
      <c r="F3" s="751"/>
      <c r="G3" s="751"/>
      <c r="H3" s="751"/>
      <c r="I3" s="751"/>
      <c r="J3" s="751"/>
      <c r="K3" s="751"/>
      <c r="L3" s="751"/>
      <c r="M3" s="751"/>
      <c r="N3" s="751"/>
      <c r="O3" s="751"/>
      <c r="P3" s="751"/>
      <c r="Q3" s="751"/>
      <c r="R3" s="751"/>
      <c r="S3" s="721"/>
      <c r="T3" s="721"/>
      <c r="U3" s="721"/>
    </row>
    <row r="4" spans="1:155" s="2" customFormat="1" ht="20.55" customHeight="1" x14ac:dyDescent="0.25">
      <c r="A4" s="721"/>
      <c r="B4" s="812" t="s">
        <v>0</v>
      </c>
      <c r="C4" s="813"/>
      <c r="D4" s="814"/>
      <c r="E4" s="809"/>
      <c r="F4" s="810"/>
      <c r="G4" s="810"/>
      <c r="H4" s="810"/>
      <c r="I4" s="810"/>
      <c r="J4" s="810"/>
      <c r="K4" s="810"/>
      <c r="L4" s="810"/>
      <c r="M4" s="810"/>
      <c r="N4" s="810"/>
      <c r="O4" s="810"/>
      <c r="P4" s="810"/>
      <c r="Q4" s="810"/>
      <c r="R4" s="811"/>
      <c r="S4" s="528"/>
      <c r="T4" s="529"/>
      <c r="U4" s="721"/>
    </row>
    <row r="5" spans="1:155" s="2" customFormat="1" ht="20.55" customHeight="1" x14ac:dyDescent="0.25">
      <c r="A5" s="721"/>
      <c r="B5" s="801" t="s">
        <v>1</v>
      </c>
      <c r="C5" s="802"/>
      <c r="D5" s="803"/>
      <c r="E5" s="770"/>
      <c r="F5" s="771"/>
      <c r="G5" s="771"/>
      <c r="H5" s="771"/>
      <c r="I5" s="771"/>
      <c r="J5" s="771"/>
      <c r="K5" s="771"/>
      <c r="L5" s="771"/>
      <c r="M5" s="771"/>
      <c r="N5" s="771"/>
      <c r="O5" s="771"/>
      <c r="P5" s="771"/>
      <c r="Q5" s="771"/>
      <c r="R5" s="772"/>
      <c r="S5" s="528"/>
      <c r="T5" s="529"/>
      <c r="U5" s="721"/>
    </row>
    <row r="6" spans="1:155" s="2" customFormat="1" ht="20.55" customHeight="1" x14ac:dyDescent="0.25">
      <c r="A6" s="721"/>
      <c r="B6" s="801" t="s">
        <v>2</v>
      </c>
      <c r="C6" s="802"/>
      <c r="D6" s="803"/>
      <c r="E6" s="770"/>
      <c r="F6" s="771"/>
      <c r="G6" s="771"/>
      <c r="H6" s="771"/>
      <c r="I6" s="771"/>
      <c r="J6" s="771"/>
      <c r="K6" s="771"/>
      <c r="L6" s="771"/>
      <c r="M6" s="771"/>
      <c r="N6" s="771"/>
      <c r="O6" s="771"/>
      <c r="P6" s="771"/>
      <c r="Q6" s="771"/>
      <c r="R6" s="772"/>
      <c r="S6" s="528"/>
      <c r="T6" s="529"/>
      <c r="U6" s="721"/>
    </row>
    <row r="7" spans="1:155" s="2" customFormat="1" ht="20.55" customHeight="1" x14ac:dyDescent="0.25">
      <c r="A7" s="721"/>
      <c r="B7" s="801" t="s">
        <v>3</v>
      </c>
      <c r="C7" s="802"/>
      <c r="D7" s="803"/>
      <c r="E7" s="770"/>
      <c r="F7" s="771"/>
      <c r="G7" s="771"/>
      <c r="H7" s="771"/>
      <c r="I7" s="771"/>
      <c r="J7" s="771"/>
      <c r="K7" s="771"/>
      <c r="L7" s="771"/>
      <c r="M7" s="771"/>
      <c r="N7" s="771"/>
      <c r="O7" s="771"/>
      <c r="P7" s="771"/>
      <c r="Q7" s="771"/>
      <c r="R7" s="772"/>
      <c r="S7" s="528"/>
      <c r="T7" s="529"/>
      <c r="U7" s="721"/>
    </row>
    <row r="8" spans="1:155" s="2" customFormat="1" ht="20.55" customHeight="1" x14ac:dyDescent="0.25">
      <c r="A8" s="721"/>
      <c r="B8" s="801" t="s">
        <v>4</v>
      </c>
      <c r="C8" s="802"/>
      <c r="D8" s="803"/>
      <c r="E8" s="770"/>
      <c r="F8" s="771"/>
      <c r="G8" s="771"/>
      <c r="H8" s="771"/>
      <c r="I8" s="771"/>
      <c r="J8" s="771"/>
      <c r="K8" s="771"/>
      <c r="L8" s="771"/>
      <c r="M8" s="771"/>
      <c r="N8" s="771"/>
      <c r="O8" s="771"/>
      <c r="P8" s="771"/>
      <c r="Q8" s="771"/>
      <c r="R8" s="772"/>
      <c r="S8" s="528"/>
      <c r="T8" s="529"/>
      <c r="U8" s="721"/>
    </row>
    <row r="9" spans="1:155" s="2" customFormat="1" ht="20.55" customHeight="1" x14ac:dyDescent="0.25">
      <c r="A9" s="721"/>
      <c r="B9" s="801" t="s">
        <v>5</v>
      </c>
      <c r="C9" s="802"/>
      <c r="D9" s="803"/>
      <c r="E9" s="770"/>
      <c r="F9" s="771"/>
      <c r="G9" s="771"/>
      <c r="H9" s="771"/>
      <c r="I9" s="771"/>
      <c r="J9" s="771"/>
      <c r="K9" s="771"/>
      <c r="L9" s="771"/>
      <c r="M9" s="771"/>
      <c r="N9" s="771"/>
      <c r="O9" s="771"/>
      <c r="P9" s="771"/>
      <c r="Q9" s="771"/>
      <c r="R9" s="772"/>
      <c r="S9" s="528"/>
      <c r="T9" s="529"/>
      <c r="U9" s="721"/>
    </row>
    <row r="10" spans="1:155" s="2" customFormat="1" ht="20.55" customHeight="1" x14ac:dyDescent="0.25">
      <c r="A10" s="721"/>
      <c r="B10" s="801" t="s">
        <v>6</v>
      </c>
      <c r="C10" s="802"/>
      <c r="D10" s="803"/>
      <c r="E10" s="770"/>
      <c r="F10" s="771"/>
      <c r="G10" s="771"/>
      <c r="H10" s="771"/>
      <c r="I10" s="771"/>
      <c r="J10" s="771"/>
      <c r="K10" s="771"/>
      <c r="L10" s="771"/>
      <c r="M10" s="771"/>
      <c r="N10" s="771"/>
      <c r="O10" s="771"/>
      <c r="P10" s="771"/>
      <c r="Q10" s="771"/>
      <c r="R10" s="772"/>
      <c r="S10" s="528"/>
      <c r="T10" s="529"/>
      <c r="U10" s="721"/>
    </row>
    <row r="11" spans="1:155" s="2" customFormat="1" ht="20.55" customHeight="1" x14ac:dyDescent="0.25">
      <c r="A11" s="721"/>
      <c r="B11" s="801" t="s">
        <v>7</v>
      </c>
      <c r="C11" s="802"/>
      <c r="D11" s="803"/>
      <c r="E11" s="770"/>
      <c r="F11" s="771"/>
      <c r="G11" s="771"/>
      <c r="H11" s="771"/>
      <c r="I11" s="771"/>
      <c r="J11" s="771"/>
      <c r="K11" s="771"/>
      <c r="L11" s="771"/>
      <c r="M11" s="771"/>
      <c r="N11" s="771"/>
      <c r="O11" s="771"/>
      <c r="P11" s="771"/>
      <c r="Q11" s="771"/>
      <c r="R11" s="772"/>
      <c r="S11" s="528"/>
      <c r="T11" s="529"/>
      <c r="U11" s="721"/>
    </row>
    <row r="12" spans="1:155" s="2" customFormat="1" ht="20.55" customHeight="1" thickBot="1" x14ac:dyDescent="0.3">
      <c r="A12" s="721"/>
      <c r="B12" s="804" t="s">
        <v>8</v>
      </c>
      <c r="C12" s="805"/>
      <c r="D12" s="806"/>
      <c r="E12" s="773"/>
      <c r="F12" s="774"/>
      <c r="G12" s="774"/>
      <c r="H12" s="774"/>
      <c r="I12" s="774"/>
      <c r="J12" s="774"/>
      <c r="K12" s="774"/>
      <c r="L12" s="774"/>
      <c r="M12" s="774"/>
      <c r="N12" s="774"/>
      <c r="O12" s="774"/>
      <c r="P12" s="774"/>
      <c r="Q12" s="774"/>
      <c r="R12" s="775"/>
      <c r="S12" s="528"/>
      <c r="T12" s="529"/>
      <c r="U12" s="721"/>
    </row>
    <row r="13" spans="1:155" s="2" customFormat="1" ht="7.2" customHeight="1" thickBot="1" x14ac:dyDescent="0.3">
      <c r="A13" s="721"/>
      <c r="B13" s="751"/>
      <c r="C13" s="751"/>
      <c r="D13" s="751"/>
      <c r="E13" s="751"/>
      <c r="F13" s="751"/>
      <c r="G13" s="751"/>
      <c r="H13" s="751"/>
      <c r="I13" s="751"/>
      <c r="J13" s="751"/>
      <c r="K13" s="751"/>
      <c r="L13" s="751"/>
      <c r="M13" s="751"/>
      <c r="N13" s="751"/>
      <c r="O13" s="751"/>
      <c r="P13" s="751"/>
      <c r="Q13" s="751"/>
      <c r="R13" s="751"/>
      <c r="S13" s="721"/>
      <c r="T13" s="721"/>
      <c r="U13" s="721"/>
    </row>
    <row r="14" spans="1:155" s="2" customFormat="1" ht="32.549999999999997" customHeight="1" thickBot="1" x14ac:dyDescent="0.4">
      <c r="A14" s="721"/>
      <c r="B14" s="752" t="s">
        <v>28</v>
      </c>
      <c r="C14" s="753"/>
      <c r="D14" s="754"/>
      <c r="E14" s="768" t="s">
        <v>29</v>
      </c>
      <c r="F14" s="769"/>
      <c r="G14" s="769"/>
      <c r="H14" s="769"/>
      <c r="I14" s="769"/>
      <c r="J14" s="769"/>
      <c r="K14" s="764" t="s">
        <v>30</v>
      </c>
      <c r="L14" s="764"/>
      <c r="M14" s="764"/>
      <c r="N14" s="764"/>
      <c r="O14" s="764"/>
      <c r="P14" s="764"/>
      <c r="Q14" s="764"/>
      <c r="R14" s="765"/>
      <c r="S14" s="84" t="s">
        <v>31</v>
      </c>
      <c r="T14" s="33"/>
      <c r="U14" s="721"/>
    </row>
    <row r="15" spans="1:155" s="2" customFormat="1" ht="43.5" customHeight="1" x14ac:dyDescent="0.3">
      <c r="A15" s="721"/>
      <c r="B15" s="755" t="s">
        <v>32</v>
      </c>
      <c r="C15" s="756"/>
      <c r="D15" s="757"/>
      <c r="E15" s="239" t="s">
        <v>33</v>
      </c>
      <c r="F15" s="240" t="s">
        <v>33</v>
      </c>
      <c r="G15" s="240" t="s">
        <v>33</v>
      </c>
      <c r="H15" s="240" t="s">
        <v>33</v>
      </c>
      <c r="I15" s="240" t="s">
        <v>33</v>
      </c>
      <c r="J15" s="240" t="s">
        <v>33</v>
      </c>
      <c r="K15" s="488" t="s">
        <v>33</v>
      </c>
      <c r="L15" s="489" t="s">
        <v>33</v>
      </c>
      <c r="M15" s="489" t="s">
        <v>33</v>
      </c>
      <c r="N15" s="489" t="s">
        <v>33</v>
      </c>
      <c r="O15" s="489" t="s">
        <v>33</v>
      </c>
      <c r="P15" s="489" t="s">
        <v>33</v>
      </c>
      <c r="Q15" s="489" t="s">
        <v>33</v>
      </c>
      <c r="R15" s="490" t="s">
        <v>33</v>
      </c>
      <c r="S15" s="85" t="s">
        <v>34</v>
      </c>
      <c r="T15" s="10" t="s">
        <v>35</v>
      </c>
      <c r="U15" s="721"/>
      <c r="V15" s="11" t="s">
        <v>36</v>
      </c>
      <c r="W15" s="11"/>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row>
    <row r="16" spans="1:155" s="2" customFormat="1" ht="14.55" customHeight="1" thickBot="1" x14ac:dyDescent="0.35">
      <c r="A16" s="721"/>
      <c r="B16" s="758"/>
      <c r="C16" s="759"/>
      <c r="D16" s="760"/>
      <c r="E16" s="620">
        <v>2031</v>
      </c>
      <c r="F16" s="621">
        <v>2030</v>
      </c>
      <c r="G16" s="621">
        <v>2029</v>
      </c>
      <c r="H16" s="621">
        <v>2028</v>
      </c>
      <c r="I16" s="621">
        <v>2027</v>
      </c>
      <c r="J16" s="621">
        <v>2026</v>
      </c>
      <c r="K16" s="623">
        <v>2025</v>
      </c>
      <c r="L16" s="622">
        <v>2024</v>
      </c>
      <c r="M16" s="622">
        <v>2023</v>
      </c>
      <c r="N16" s="622">
        <v>2022</v>
      </c>
      <c r="O16" s="622">
        <v>2021</v>
      </c>
      <c r="P16" s="622">
        <v>2020</v>
      </c>
      <c r="Q16" s="622">
        <v>2019</v>
      </c>
      <c r="R16" s="624">
        <v>2018</v>
      </c>
      <c r="S16" s="86"/>
      <c r="T16" s="12"/>
      <c r="U16" s="721"/>
      <c r="V16" s="13" t="s">
        <v>37</v>
      </c>
      <c r="W16" s="13" t="s">
        <v>38</v>
      </c>
    </row>
    <row r="17" spans="1:155" s="2" customFormat="1" ht="14.55" customHeight="1" x14ac:dyDescent="0.3">
      <c r="A17" s="721"/>
      <c r="B17" s="174" t="s">
        <v>39</v>
      </c>
      <c r="C17" s="175"/>
      <c r="D17" s="175"/>
      <c r="E17" s="229"/>
      <c r="F17" s="176"/>
      <c r="G17" s="176"/>
      <c r="H17" s="176"/>
      <c r="I17" s="176"/>
      <c r="J17" s="176"/>
      <c r="K17" s="491"/>
      <c r="L17" s="175"/>
      <c r="M17" s="175"/>
      <c r="N17" s="175"/>
      <c r="O17" s="175"/>
      <c r="P17" s="175"/>
      <c r="Q17" s="175"/>
      <c r="R17" s="177"/>
      <c r="S17" s="87" t="b">
        <v>1</v>
      </c>
      <c r="T17" s="14" t="b">
        <v>1</v>
      </c>
      <c r="U17" s="721"/>
      <c r="V17" s="15">
        <v>6</v>
      </c>
      <c r="W17" s="15">
        <v>7</v>
      </c>
    </row>
    <row r="18" spans="1:155" s="2" customFormat="1" ht="14.55" customHeight="1" x14ac:dyDescent="0.3">
      <c r="A18" s="721"/>
      <c r="B18" s="178" t="s">
        <v>40</v>
      </c>
      <c r="C18" s="179"/>
      <c r="D18" s="180"/>
      <c r="E18" s="230" t="s">
        <v>41</v>
      </c>
      <c r="F18" s="181" t="s">
        <v>41</v>
      </c>
      <c r="G18" s="181" t="s">
        <v>41</v>
      </c>
      <c r="H18" s="181" t="s">
        <v>41</v>
      </c>
      <c r="I18" s="181" t="s">
        <v>41</v>
      </c>
      <c r="J18" s="181" t="s">
        <v>41</v>
      </c>
      <c r="K18" s="492" t="s">
        <v>41</v>
      </c>
      <c r="L18" s="180" t="s">
        <v>41</v>
      </c>
      <c r="M18" s="180" t="s">
        <v>41</v>
      </c>
      <c r="N18" s="180" t="s">
        <v>41</v>
      </c>
      <c r="O18" s="180" t="s">
        <v>41</v>
      </c>
      <c r="P18" s="180" t="s">
        <v>41</v>
      </c>
      <c r="Q18" s="180" t="s">
        <v>41</v>
      </c>
      <c r="R18" s="182" t="s">
        <v>41</v>
      </c>
      <c r="S18" s="88"/>
      <c r="T18" s="16"/>
      <c r="U18" s="721"/>
    </row>
    <row r="19" spans="1:155" s="2" customFormat="1" ht="14.55" customHeight="1" x14ac:dyDescent="0.3">
      <c r="A19" s="721"/>
      <c r="B19" s="189" t="s">
        <v>42</v>
      </c>
      <c r="C19" s="183"/>
      <c r="D19" s="175"/>
      <c r="E19" s="231"/>
      <c r="F19" s="184"/>
      <c r="G19" s="184"/>
      <c r="H19" s="184"/>
      <c r="I19" s="184"/>
      <c r="J19" s="184"/>
      <c r="K19" s="493"/>
      <c r="L19" s="185"/>
      <c r="M19" s="185"/>
      <c r="N19" s="185"/>
      <c r="O19" s="185"/>
      <c r="P19" s="185"/>
      <c r="Q19" s="185"/>
      <c r="R19" s="186"/>
      <c r="S19" s="89"/>
      <c r="T19" s="17"/>
      <c r="U19" s="721"/>
      <c r="V19" s="15"/>
      <c r="W19" s="15"/>
    </row>
    <row r="20" spans="1:155" s="2" customFormat="1" ht="14.55" customHeight="1" x14ac:dyDescent="0.3">
      <c r="A20" s="721"/>
      <c r="B20" s="187" t="s">
        <v>43</v>
      </c>
      <c r="C20" s="188"/>
      <c r="D20" s="175"/>
      <c r="E20" s="229"/>
      <c r="F20" s="176"/>
      <c r="G20" s="176"/>
      <c r="H20" s="176"/>
      <c r="I20" s="176"/>
      <c r="J20" s="176"/>
      <c r="K20" s="491"/>
      <c r="L20" s="175"/>
      <c r="M20" s="175"/>
      <c r="N20" s="175"/>
      <c r="O20" s="175"/>
      <c r="P20" s="175"/>
      <c r="Q20" s="175"/>
      <c r="R20" s="177"/>
      <c r="S20" s="87" t="b">
        <v>1</v>
      </c>
      <c r="T20" s="14" t="b">
        <v>1</v>
      </c>
      <c r="U20" s="721"/>
      <c r="V20" s="15">
        <v>6</v>
      </c>
      <c r="W20" s="15">
        <v>7</v>
      </c>
    </row>
    <row r="21" spans="1:155" s="2" customFormat="1" ht="14.55" customHeight="1" x14ac:dyDescent="0.3">
      <c r="A21" s="721"/>
      <c r="B21" s="187" t="s">
        <v>44</v>
      </c>
      <c r="C21" s="188"/>
      <c r="D21" s="175"/>
      <c r="E21" s="229"/>
      <c r="F21" s="176"/>
      <c r="G21" s="176"/>
      <c r="H21" s="176"/>
      <c r="I21" s="176"/>
      <c r="J21" s="176"/>
      <c r="K21" s="491"/>
      <c r="L21" s="175"/>
      <c r="M21" s="175"/>
      <c r="N21" s="175"/>
      <c r="O21" s="175"/>
      <c r="P21" s="175"/>
      <c r="Q21" s="175"/>
      <c r="R21" s="177"/>
      <c r="S21" s="87" t="b">
        <v>1</v>
      </c>
      <c r="T21" s="14" t="b">
        <v>1</v>
      </c>
      <c r="U21" s="721"/>
      <c r="V21" s="15">
        <v>6</v>
      </c>
      <c r="W21" s="15">
        <v>7</v>
      </c>
    </row>
    <row r="22" spans="1:155" s="2" customFormat="1" ht="14.55" customHeight="1" x14ac:dyDescent="0.3">
      <c r="A22" s="721"/>
      <c r="B22" s="189" t="s">
        <v>45</v>
      </c>
      <c r="C22" s="183"/>
      <c r="D22" s="175"/>
      <c r="E22" s="229"/>
      <c r="F22" s="176"/>
      <c r="G22" s="176"/>
      <c r="H22" s="176"/>
      <c r="I22" s="176"/>
      <c r="J22" s="176"/>
      <c r="K22" s="491"/>
      <c r="L22" s="175"/>
      <c r="M22" s="175"/>
      <c r="N22" s="175"/>
      <c r="O22" s="175"/>
      <c r="P22" s="175"/>
      <c r="Q22" s="175"/>
      <c r="R22" s="177"/>
      <c r="S22" s="87" t="b">
        <v>1</v>
      </c>
      <c r="T22" s="14" t="b">
        <v>1</v>
      </c>
      <c r="U22" s="721"/>
      <c r="V22" s="15">
        <v>6</v>
      </c>
      <c r="W22" s="15">
        <v>7</v>
      </c>
    </row>
    <row r="23" spans="1:155" s="2" customFormat="1" ht="14.55" customHeight="1" x14ac:dyDescent="0.3">
      <c r="A23" s="721"/>
      <c r="B23" s="527" t="s">
        <v>46</v>
      </c>
      <c r="C23" s="183"/>
      <c r="D23" s="175"/>
      <c r="E23" s="229"/>
      <c r="F23" s="176"/>
      <c r="G23" s="176"/>
      <c r="H23" s="176"/>
      <c r="I23" s="176"/>
      <c r="J23" s="176"/>
      <c r="K23" s="491"/>
      <c r="L23" s="175"/>
      <c r="M23" s="175"/>
      <c r="N23" s="175"/>
      <c r="O23" s="175"/>
      <c r="P23" s="175"/>
      <c r="Q23" s="175"/>
      <c r="R23" s="177"/>
      <c r="S23" s="87" t="b">
        <v>1</v>
      </c>
      <c r="T23" s="14" t="b">
        <v>1</v>
      </c>
      <c r="U23" s="721"/>
      <c r="V23" s="15">
        <v>6</v>
      </c>
      <c r="W23" s="15">
        <v>7</v>
      </c>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row>
    <row r="24" spans="1:155" s="2" customFormat="1" ht="14.55" customHeight="1" x14ac:dyDescent="0.3">
      <c r="A24" s="721"/>
      <c r="B24" s="189" t="s">
        <v>47</v>
      </c>
      <c r="C24" s="183"/>
      <c r="D24" s="175"/>
      <c r="E24" s="229"/>
      <c r="F24" s="176"/>
      <c r="G24" s="176"/>
      <c r="H24" s="176"/>
      <c r="I24" s="176"/>
      <c r="J24" s="176"/>
      <c r="K24" s="491"/>
      <c r="L24" s="175"/>
      <c r="M24" s="175"/>
      <c r="N24" s="175"/>
      <c r="O24" s="175"/>
      <c r="P24" s="175"/>
      <c r="Q24" s="175"/>
      <c r="R24" s="177"/>
      <c r="S24" s="87" t="b">
        <v>1</v>
      </c>
      <c r="T24" s="14" t="b">
        <v>1</v>
      </c>
      <c r="U24" s="721"/>
      <c r="V24" s="15">
        <v>6</v>
      </c>
      <c r="W24" s="15">
        <v>7</v>
      </c>
    </row>
    <row r="25" spans="1:155" s="2" customFormat="1" ht="14.55" customHeight="1" x14ac:dyDescent="0.3">
      <c r="A25" s="721"/>
      <c r="B25" s="189" t="s">
        <v>48</v>
      </c>
      <c r="C25" s="183"/>
      <c r="D25" s="175"/>
      <c r="E25" s="231"/>
      <c r="F25" s="184"/>
      <c r="G25" s="184"/>
      <c r="H25" s="184"/>
      <c r="I25" s="184"/>
      <c r="J25" s="184"/>
      <c r="K25" s="493"/>
      <c r="L25" s="185"/>
      <c r="M25" s="185"/>
      <c r="N25" s="185"/>
      <c r="O25" s="185"/>
      <c r="P25" s="185"/>
      <c r="Q25" s="185"/>
      <c r="R25" s="186"/>
      <c r="S25" s="88"/>
      <c r="T25" s="16"/>
      <c r="U25" s="721"/>
      <c r="V25" s="15"/>
      <c r="W25" s="15"/>
    </row>
    <row r="26" spans="1:155" s="2" customFormat="1" ht="14.55" customHeight="1" x14ac:dyDescent="0.3">
      <c r="A26" s="721"/>
      <c r="B26" s="187" t="s">
        <v>49</v>
      </c>
      <c r="C26" s="188"/>
      <c r="D26" s="175"/>
      <c r="E26" s="229"/>
      <c r="F26" s="176"/>
      <c r="G26" s="176"/>
      <c r="H26" s="176"/>
      <c r="I26" s="176"/>
      <c r="J26" s="176"/>
      <c r="K26" s="491"/>
      <c r="L26" s="175"/>
      <c r="M26" s="175"/>
      <c r="N26" s="175"/>
      <c r="O26" s="175"/>
      <c r="P26" s="175"/>
      <c r="Q26" s="175"/>
      <c r="R26" s="177"/>
      <c r="S26" s="87" t="b">
        <v>1</v>
      </c>
      <c r="T26" s="14" t="b">
        <v>1</v>
      </c>
      <c r="U26" s="721"/>
      <c r="V26" s="15">
        <v>6</v>
      </c>
      <c r="W26" s="15">
        <v>7</v>
      </c>
    </row>
    <row r="27" spans="1:155" s="2" customFormat="1" ht="14.55" customHeight="1" x14ac:dyDescent="0.3">
      <c r="A27" s="721"/>
      <c r="B27" s="187" t="s">
        <v>50</v>
      </c>
      <c r="C27" s="188"/>
      <c r="D27" s="175"/>
      <c r="E27" s="229"/>
      <c r="F27" s="176"/>
      <c r="G27" s="176"/>
      <c r="H27" s="176"/>
      <c r="I27" s="176"/>
      <c r="J27" s="176"/>
      <c r="K27" s="491"/>
      <c r="L27" s="175"/>
      <c r="M27" s="175"/>
      <c r="N27" s="175"/>
      <c r="O27" s="175"/>
      <c r="P27" s="175"/>
      <c r="Q27" s="175"/>
      <c r="R27" s="177"/>
      <c r="S27" s="88"/>
      <c r="T27" s="16"/>
      <c r="U27" s="721"/>
      <c r="V27" s="15"/>
      <c r="W27" s="15"/>
    </row>
    <row r="28" spans="1:155" s="2" customFormat="1" ht="14.55" customHeight="1" x14ac:dyDescent="0.3">
      <c r="A28" s="721"/>
      <c r="B28" s="187" t="s">
        <v>51</v>
      </c>
      <c r="C28" s="188"/>
      <c r="D28" s="175"/>
      <c r="E28" s="229"/>
      <c r="F28" s="176"/>
      <c r="G28" s="176"/>
      <c r="H28" s="176"/>
      <c r="I28" s="176"/>
      <c r="J28" s="176"/>
      <c r="K28" s="491"/>
      <c r="L28" s="175"/>
      <c r="M28" s="175"/>
      <c r="N28" s="175"/>
      <c r="O28" s="175"/>
      <c r="P28" s="175"/>
      <c r="Q28" s="175"/>
      <c r="R28" s="177"/>
      <c r="S28" s="88"/>
      <c r="T28" s="16"/>
      <c r="U28" s="721"/>
      <c r="V28" s="15"/>
      <c r="W28" s="15"/>
    </row>
    <row r="29" spans="1:155" s="2" customFormat="1" ht="14.55" customHeight="1" thickBot="1" x14ac:dyDescent="0.35">
      <c r="A29" s="721"/>
      <c r="B29" s="190" t="s">
        <v>52</v>
      </c>
      <c r="C29" s="191"/>
      <c r="D29" s="192"/>
      <c r="E29" s="232">
        <v>0</v>
      </c>
      <c r="F29" s="193">
        <v>0</v>
      </c>
      <c r="G29" s="193">
        <v>0</v>
      </c>
      <c r="H29" s="193">
        <v>0</v>
      </c>
      <c r="I29" s="193">
        <v>0</v>
      </c>
      <c r="J29" s="193">
        <v>0</v>
      </c>
      <c r="K29" s="494">
        <v>0</v>
      </c>
      <c r="L29" s="194">
        <v>0</v>
      </c>
      <c r="M29" s="194">
        <v>0</v>
      </c>
      <c r="N29" s="194">
        <v>0</v>
      </c>
      <c r="O29" s="194">
        <v>0</v>
      </c>
      <c r="P29" s="194">
        <v>0</v>
      </c>
      <c r="Q29" s="194">
        <v>0</v>
      </c>
      <c r="R29" s="195">
        <v>0</v>
      </c>
      <c r="S29" s="88"/>
      <c r="T29" s="16"/>
      <c r="U29" s="721"/>
    </row>
    <row r="30" spans="1:155" s="2" customFormat="1" ht="14.55" customHeight="1" thickBot="1" x14ac:dyDescent="0.35">
      <c r="A30" s="721"/>
      <c r="B30" s="146"/>
      <c r="C30" s="146"/>
      <c r="D30" s="196"/>
      <c r="E30" s="233"/>
      <c r="F30" s="196"/>
      <c r="G30" s="196"/>
      <c r="H30" s="196"/>
      <c r="I30" s="196"/>
      <c r="J30" s="196"/>
      <c r="K30" s="233"/>
      <c r="L30" s="196"/>
      <c r="M30" s="196"/>
      <c r="N30" s="196"/>
      <c r="O30" s="196"/>
      <c r="P30" s="196"/>
      <c r="Q30" s="196"/>
      <c r="R30" s="147"/>
      <c r="S30" s="88"/>
      <c r="T30" s="16"/>
      <c r="U30" s="721"/>
    </row>
    <row r="31" spans="1:155" s="2" customFormat="1" ht="14.55" customHeight="1" x14ac:dyDescent="0.3">
      <c r="A31" s="721"/>
      <c r="B31" s="197" t="s">
        <v>53</v>
      </c>
      <c r="C31" s="198"/>
      <c r="D31" s="199"/>
      <c r="E31" s="234" t="s">
        <v>54</v>
      </c>
      <c r="F31" s="200" t="s">
        <v>54</v>
      </c>
      <c r="G31" s="200" t="s">
        <v>54</v>
      </c>
      <c r="H31" s="200" t="s">
        <v>54</v>
      </c>
      <c r="I31" s="200" t="s">
        <v>54</v>
      </c>
      <c r="J31" s="200" t="s">
        <v>54</v>
      </c>
      <c r="K31" s="495" t="s">
        <v>54</v>
      </c>
      <c r="L31" s="199" t="s">
        <v>54</v>
      </c>
      <c r="M31" s="199" t="s">
        <v>54</v>
      </c>
      <c r="N31" s="199" t="s">
        <v>54</v>
      </c>
      <c r="O31" s="199" t="s">
        <v>54</v>
      </c>
      <c r="P31" s="199" t="s">
        <v>54</v>
      </c>
      <c r="Q31" s="199" t="s">
        <v>54</v>
      </c>
      <c r="R31" s="201" t="s">
        <v>54</v>
      </c>
      <c r="S31" s="88"/>
      <c r="T31" s="16"/>
      <c r="U31" s="721"/>
    </row>
    <row r="32" spans="1:155" s="2" customFormat="1" ht="14.55" customHeight="1" x14ac:dyDescent="0.3">
      <c r="A32" s="721"/>
      <c r="B32" s="189" t="s">
        <v>55</v>
      </c>
      <c r="C32" s="183"/>
      <c r="D32" s="202"/>
      <c r="E32" s="235"/>
      <c r="F32" s="203"/>
      <c r="G32" s="203"/>
      <c r="H32" s="203"/>
      <c r="I32" s="203"/>
      <c r="J32" s="203"/>
      <c r="K32" s="496"/>
      <c r="L32" s="202"/>
      <c r="M32" s="202"/>
      <c r="N32" s="202"/>
      <c r="O32" s="202"/>
      <c r="P32" s="202"/>
      <c r="Q32" s="202"/>
      <c r="R32" s="204"/>
      <c r="S32" s="87" t="b">
        <v>1</v>
      </c>
      <c r="T32" s="14" t="b">
        <v>1</v>
      </c>
      <c r="U32" s="721"/>
      <c r="V32" s="15">
        <v>6</v>
      </c>
      <c r="W32" s="15">
        <v>7</v>
      </c>
    </row>
    <row r="33" spans="1:155" s="2" customFormat="1" ht="14.55" customHeight="1" x14ac:dyDescent="0.3">
      <c r="A33" s="721"/>
      <c r="B33" s="189" t="s">
        <v>56</v>
      </c>
      <c r="C33" s="183"/>
      <c r="D33" s="202"/>
      <c r="E33" s="235"/>
      <c r="F33" s="203"/>
      <c r="G33" s="203"/>
      <c r="H33" s="203"/>
      <c r="I33" s="203"/>
      <c r="J33" s="203"/>
      <c r="K33" s="496"/>
      <c r="L33" s="202"/>
      <c r="M33" s="202"/>
      <c r="N33" s="202"/>
      <c r="O33" s="202"/>
      <c r="P33" s="202"/>
      <c r="Q33" s="202"/>
      <c r="R33" s="204"/>
      <c r="S33" s="87" t="b">
        <v>1</v>
      </c>
      <c r="T33" s="14" t="b">
        <v>1</v>
      </c>
      <c r="U33" s="721"/>
      <c r="V33" s="15">
        <v>6</v>
      </c>
      <c r="W33" s="15">
        <v>7</v>
      </c>
    </row>
    <row r="34" spans="1:155" s="2" customFormat="1" ht="14.55" customHeight="1" thickBot="1" x14ac:dyDescent="0.35">
      <c r="A34" s="721"/>
      <c r="B34" s="190" t="s">
        <v>57</v>
      </c>
      <c r="C34" s="191"/>
      <c r="D34" s="205"/>
      <c r="E34" s="236">
        <v>0</v>
      </c>
      <c r="F34" s="206">
        <v>0</v>
      </c>
      <c r="G34" s="206">
        <v>0</v>
      </c>
      <c r="H34" s="206">
        <v>0</v>
      </c>
      <c r="I34" s="206">
        <v>0</v>
      </c>
      <c r="J34" s="206">
        <v>0</v>
      </c>
      <c r="K34" s="497">
        <v>0</v>
      </c>
      <c r="L34" s="205">
        <v>0</v>
      </c>
      <c r="M34" s="205">
        <v>0</v>
      </c>
      <c r="N34" s="205">
        <v>0</v>
      </c>
      <c r="O34" s="205">
        <v>0</v>
      </c>
      <c r="P34" s="205">
        <v>0</v>
      </c>
      <c r="Q34" s="205">
        <v>0</v>
      </c>
      <c r="R34" s="207">
        <v>0</v>
      </c>
      <c r="S34" s="88"/>
      <c r="T34" s="16"/>
      <c r="U34" s="721"/>
    </row>
    <row r="35" spans="1:155" s="2" customFormat="1" ht="14.55" customHeight="1" thickBot="1" x14ac:dyDescent="0.3">
      <c r="A35" s="721"/>
      <c r="B35" s="146"/>
      <c r="C35" s="146"/>
      <c r="D35" s="196"/>
      <c r="E35" s="233"/>
      <c r="F35" s="196"/>
      <c r="G35" s="196"/>
      <c r="H35" s="196"/>
      <c r="I35" s="196"/>
      <c r="J35" s="196"/>
      <c r="K35" s="233"/>
      <c r="L35" s="196"/>
      <c r="M35" s="196"/>
      <c r="N35" s="196"/>
      <c r="O35" s="196"/>
      <c r="P35" s="196"/>
      <c r="Q35" s="196"/>
      <c r="R35" s="147"/>
      <c r="U35" s="721"/>
    </row>
    <row r="36" spans="1:155" s="2" customFormat="1" ht="14.55" customHeight="1" x14ac:dyDescent="0.3">
      <c r="A36" s="721"/>
      <c r="B36" s="208" t="s">
        <v>58</v>
      </c>
      <c r="C36" s="209"/>
      <c r="D36" s="210"/>
      <c r="E36" s="237">
        <v>0</v>
      </c>
      <c r="F36" s="211">
        <v>0</v>
      </c>
      <c r="G36" s="211">
        <v>0</v>
      </c>
      <c r="H36" s="211">
        <v>0</v>
      </c>
      <c r="I36" s="211">
        <v>0</v>
      </c>
      <c r="J36" s="211">
        <v>0</v>
      </c>
      <c r="K36" s="498">
        <v>0</v>
      </c>
      <c r="L36" s="212">
        <v>0</v>
      </c>
      <c r="M36" s="212">
        <v>0</v>
      </c>
      <c r="N36" s="212">
        <v>0</v>
      </c>
      <c r="O36" s="212">
        <v>0</v>
      </c>
      <c r="P36" s="212">
        <v>0</v>
      </c>
      <c r="Q36" s="212">
        <v>0</v>
      </c>
      <c r="R36" s="213">
        <v>0</v>
      </c>
      <c r="U36" s="721"/>
    </row>
    <row r="37" spans="1:155" s="2" customFormat="1" ht="14.55" customHeight="1" x14ac:dyDescent="0.25">
      <c r="A37" s="721"/>
      <c r="B37" s="214" t="s">
        <v>59</v>
      </c>
      <c r="C37" s="215"/>
      <c r="D37" s="216"/>
      <c r="E37" s="235"/>
      <c r="F37" s="203"/>
      <c r="G37" s="203"/>
      <c r="H37" s="203"/>
      <c r="I37" s="203"/>
      <c r="J37" s="203"/>
      <c r="K37" s="499"/>
      <c r="L37" s="216"/>
      <c r="M37" s="216"/>
      <c r="N37" s="216"/>
      <c r="O37" s="216"/>
      <c r="P37" s="216"/>
      <c r="Q37" s="216"/>
      <c r="R37" s="217"/>
      <c r="U37" s="721"/>
    </row>
    <row r="38" spans="1:155" s="2" customFormat="1" ht="14.55" customHeight="1" x14ac:dyDescent="0.25">
      <c r="A38" s="721"/>
      <c r="B38" s="214" t="s">
        <v>60</v>
      </c>
      <c r="C38" s="215"/>
      <c r="D38" s="216"/>
      <c r="E38" s="235"/>
      <c r="F38" s="203"/>
      <c r="G38" s="203"/>
      <c r="H38" s="203"/>
      <c r="I38" s="203"/>
      <c r="J38" s="203"/>
      <c r="K38" s="499"/>
      <c r="L38" s="216"/>
      <c r="M38" s="216"/>
      <c r="N38" s="216"/>
      <c r="O38" s="216"/>
      <c r="P38" s="216"/>
      <c r="Q38" s="216"/>
      <c r="R38" s="217"/>
      <c r="U38" s="721"/>
    </row>
    <row r="39" spans="1:155" s="2" customFormat="1" ht="14.55" customHeight="1" x14ac:dyDescent="0.3">
      <c r="A39" s="721"/>
      <c r="B39" s="218" t="s">
        <v>61</v>
      </c>
      <c r="C39" s="219"/>
      <c r="D39" s="220"/>
      <c r="E39" s="238">
        <v>0</v>
      </c>
      <c r="F39" s="221">
        <v>0</v>
      </c>
      <c r="G39" s="221">
        <v>0</v>
      </c>
      <c r="H39" s="221">
        <v>0</v>
      </c>
      <c r="I39" s="221">
        <v>0</v>
      </c>
      <c r="J39" s="221">
        <v>0</v>
      </c>
      <c r="K39" s="500">
        <v>0</v>
      </c>
      <c r="L39" s="222">
        <v>0</v>
      </c>
      <c r="M39" s="222">
        <v>0</v>
      </c>
      <c r="N39" s="222">
        <v>0</v>
      </c>
      <c r="O39" s="222">
        <v>0</v>
      </c>
      <c r="P39" s="222">
        <v>0</v>
      </c>
      <c r="Q39" s="222">
        <v>0</v>
      </c>
      <c r="R39" s="223">
        <v>0</v>
      </c>
      <c r="U39" s="721"/>
    </row>
    <row r="40" spans="1:155" s="2" customFormat="1" ht="14.55" customHeight="1" x14ac:dyDescent="0.25">
      <c r="A40" s="721"/>
      <c r="B40" s="214" t="s">
        <v>62</v>
      </c>
      <c r="C40" s="215"/>
      <c r="D40" s="216"/>
      <c r="E40" s="235"/>
      <c r="F40" s="203"/>
      <c r="G40" s="203"/>
      <c r="H40" s="203"/>
      <c r="I40" s="203"/>
      <c r="J40" s="203"/>
      <c r="K40" s="499"/>
      <c r="L40" s="216"/>
      <c r="M40" s="216"/>
      <c r="N40" s="216"/>
      <c r="O40" s="216"/>
      <c r="P40" s="216"/>
      <c r="Q40" s="216"/>
      <c r="R40" s="217"/>
      <c r="U40" s="721"/>
    </row>
    <row r="41" spans="1:155" s="2" customFormat="1" ht="14.55" customHeight="1" x14ac:dyDescent="0.3">
      <c r="A41" s="721"/>
      <c r="B41" s="214" t="s">
        <v>63</v>
      </c>
      <c r="C41" s="215"/>
      <c r="D41" s="216"/>
      <c r="E41" s="235"/>
      <c r="F41" s="203"/>
      <c r="G41" s="203"/>
      <c r="H41" s="203"/>
      <c r="I41" s="203"/>
      <c r="J41" s="203"/>
      <c r="K41" s="499"/>
      <c r="L41" s="216"/>
      <c r="M41" s="216"/>
      <c r="N41" s="216"/>
      <c r="O41" s="216"/>
      <c r="P41" s="216"/>
      <c r="Q41" s="216"/>
      <c r="R41" s="217"/>
      <c r="S41" s="9"/>
      <c r="T41" s="9"/>
      <c r="U41" s="721"/>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row>
    <row r="42" spans="1:155" s="2" customFormat="1" ht="14.55" customHeight="1" thickBot="1" x14ac:dyDescent="0.35">
      <c r="A42" s="721"/>
      <c r="B42" s="224" t="s">
        <v>64</v>
      </c>
      <c r="C42" s="225"/>
      <c r="D42" s="226"/>
      <c r="E42" s="236">
        <v>0</v>
      </c>
      <c r="F42" s="206">
        <v>0</v>
      </c>
      <c r="G42" s="206">
        <v>0</v>
      </c>
      <c r="H42" s="206">
        <v>0</v>
      </c>
      <c r="I42" s="206">
        <v>0</v>
      </c>
      <c r="J42" s="206">
        <v>0</v>
      </c>
      <c r="K42" s="501">
        <v>0</v>
      </c>
      <c r="L42" s="227">
        <v>0</v>
      </c>
      <c r="M42" s="227">
        <v>0</v>
      </c>
      <c r="N42" s="227">
        <v>0</v>
      </c>
      <c r="O42" s="227">
        <v>0</v>
      </c>
      <c r="P42" s="227">
        <v>0</v>
      </c>
      <c r="Q42" s="227">
        <v>0</v>
      </c>
      <c r="R42" s="228">
        <v>0</v>
      </c>
      <c r="U42" s="721"/>
    </row>
    <row r="43" spans="1:155" s="2" customFormat="1" ht="7.2" customHeight="1" x14ac:dyDescent="0.3">
      <c r="A43" s="721"/>
      <c r="B43" s="3"/>
      <c r="C43" s="3"/>
      <c r="D43" s="18"/>
      <c r="E43" s="18"/>
      <c r="F43" s="18"/>
      <c r="G43" s="18"/>
      <c r="H43" s="18"/>
      <c r="I43" s="18"/>
      <c r="J43" s="18"/>
      <c r="K43" s="18"/>
      <c r="L43" s="18"/>
      <c r="M43" s="9"/>
      <c r="N43" s="9"/>
      <c r="O43" s="9"/>
      <c r="P43" s="9"/>
      <c r="Q43" s="9"/>
      <c r="R43" s="9"/>
      <c r="S43" s="9"/>
      <c r="T43" s="9"/>
      <c r="U43" s="721"/>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row>
    <row r="44" spans="1:155" s="2" customFormat="1" ht="14.55" customHeight="1" x14ac:dyDescent="0.3">
      <c r="A44" s="721"/>
      <c r="B44" s="90" t="s">
        <v>65</v>
      </c>
      <c r="C44" s="3"/>
      <c r="D44" s="18"/>
      <c r="E44" s="18"/>
      <c r="F44" s="18"/>
      <c r="G44" s="18"/>
      <c r="H44" s="18"/>
      <c r="I44" s="18"/>
      <c r="J44" s="18"/>
      <c r="K44" s="18"/>
      <c r="L44" s="18"/>
      <c r="M44" s="9"/>
      <c r="N44" s="9"/>
      <c r="O44" s="9"/>
      <c r="P44" s="9"/>
      <c r="Q44" s="9"/>
      <c r="R44" s="9"/>
      <c r="S44" s="9"/>
      <c r="T44" s="9"/>
      <c r="U44" s="721"/>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row>
    <row r="45" spans="1:155" s="2" customFormat="1" ht="7.95" customHeight="1" thickBot="1" x14ac:dyDescent="0.3">
      <c r="A45" s="721"/>
      <c r="U45" s="721"/>
    </row>
    <row r="46" spans="1:155" s="2" customFormat="1" ht="47.55" customHeight="1" thickBot="1" x14ac:dyDescent="0.3">
      <c r="A46" s="721"/>
      <c r="B46" s="787" t="s">
        <v>66</v>
      </c>
      <c r="C46" s="788"/>
      <c r="D46" s="788"/>
      <c r="E46" s="790" t="s">
        <v>213</v>
      </c>
      <c r="F46" s="790"/>
      <c r="G46" s="790"/>
      <c r="H46" s="790"/>
      <c r="I46" s="790"/>
      <c r="J46" s="790"/>
      <c r="K46" s="790"/>
      <c r="L46" s="790"/>
      <c r="M46" s="790"/>
      <c r="N46" s="790"/>
      <c r="O46" s="790"/>
      <c r="P46" s="790"/>
      <c r="Q46" s="790"/>
      <c r="R46" s="790"/>
      <c r="U46" s="721"/>
    </row>
    <row r="47" spans="1:155" s="2" customFormat="1" ht="30" customHeight="1" thickBot="1" x14ac:dyDescent="0.4">
      <c r="A47" s="721"/>
      <c r="B47" s="788"/>
      <c r="C47" s="788"/>
      <c r="D47" s="789"/>
      <c r="E47" s="766" t="s">
        <v>67</v>
      </c>
      <c r="F47" s="767"/>
      <c r="G47" s="767"/>
      <c r="H47" s="767"/>
      <c r="I47" s="767"/>
      <c r="J47" s="767"/>
      <c r="K47" s="763" t="s">
        <v>68</v>
      </c>
      <c r="L47" s="764"/>
      <c r="M47" s="764"/>
      <c r="N47" s="764"/>
      <c r="O47" s="764"/>
      <c r="P47" s="764"/>
      <c r="Q47" s="764"/>
      <c r="R47" s="765"/>
      <c r="S47" s="761" t="s">
        <v>31</v>
      </c>
      <c r="T47" s="762"/>
      <c r="U47" s="721"/>
      <c r="V47" s="776" t="s">
        <v>36</v>
      </c>
      <c r="W47" s="776"/>
    </row>
    <row r="48" spans="1:155" s="2" customFormat="1" ht="29.1" customHeight="1" x14ac:dyDescent="0.3">
      <c r="A48" s="721"/>
      <c r="B48" s="777" t="s">
        <v>69</v>
      </c>
      <c r="C48" s="130"/>
      <c r="D48" s="130"/>
      <c r="E48" s="158" t="s">
        <v>33</v>
      </c>
      <c r="F48" s="156" t="s">
        <v>33</v>
      </c>
      <c r="G48" s="156" t="s">
        <v>33</v>
      </c>
      <c r="H48" s="156" t="s">
        <v>33</v>
      </c>
      <c r="I48" s="156" t="s">
        <v>33</v>
      </c>
      <c r="J48" s="156" t="s">
        <v>33</v>
      </c>
      <c r="K48" s="504" t="s">
        <v>33</v>
      </c>
      <c r="L48" s="241" t="s">
        <v>33</v>
      </c>
      <c r="M48" s="241" t="s">
        <v>33</v>
      </c>
      <c r="N48" s="241" t="s">
        <v>33</v>
      </c>
      <c r="O48" s="241" t="s">
        <v>33</v>
      </c>
      <c r="P48" s="241" t="s">
        <v>33</v>
      </c>
      <c r="Q48" s="241" t="s">
        <v>33</v>
      </c>
      <c r="R48" s="242" t="s">
        <v>33</v>
      </c>
      <c r="S48" s="85" t="s">
        <v>34</v>
      </c>
      <c r="T48" s="10" t="s">
        <v>35</v>
      </c>
      <c r="U48" s="721"/>
      <c r="V48" s="19"/>
      <c r="W48" s="13" t="s">
        <v>37</v>
      </c>
      <c r="X48" s="13" t="s">
        <v>38</v>
      </c>
    </row>
    <row r="49" spans="1:155" s="2" customFormat="1" ht="15" customHeight="1" thickBot="1" x14ac:dyDescent="0.35">
      <c r="A49" s="721"/>
      <c r="B49" s="778"/>
      <c r="C49" s="157"/>
      <c r="D49" s="157"/>
      <c r="E49" s="620">
        <v>2031</v>
      </c>
      <c r="F49" s="621">
        <v>2030</v>
      </c>
      <c r="G49" s="621">
        <v>2029</v>
      </c>
      <c r="H49" s="621">
        <v>2028</v>
      </c>
      <c r="I49" s="621">
        <v>2027</v>
      </c>
      <c r="J49" s="621">
        <v>2026</v>
      </c>
      <c r="K49" s="623">
        <v>2025</v>
      </c>
      <c r="L49" s="622">
        <v>2024</v>
      </c>
      <c r="M49" s="622">
        <v>2023</v>
      </c>
      <c r="N49" s="622">
        <v>2022</v>
      </c>
      <c r="O49" s="622">
        <v>2021</v>
      </c>
      <c r="P49" s="622">
        <v>2020</v>
      </c>
      <c r="Q49" s="622">
        <v>2019</v>
      </c>
      <c r="R49" s="624">
        <v>2018</v>
      </c>
      <c r="S49" s="86"/>
      <c r="T49" s="12"/>
      <c r="U49" s="721"/>
      <c r="V49" s="19"/>
      <c r="W49" s="19"/>
      <c r="X49" s="19"/>
    </row>
    <row r="50" spans="1:155" s="2" customFormat="1" ht="19.2" customHeight="1" x14ac:dyDescent="0.3">
      <c r="A50" s="721"/>
      <c r="B50" s="91" t="s">
        <v>70</v>
      </c>
      <c r="C50" s="159"/>
      <c r="D50" s="160" t="s">
        <v>71</v>
      </c>
      <c r="E50" s="161" t="s">
        <v>41</v>
      </c>
      <c r="F50" s="92" t="s">
        <v>41</v>
      </c>
      <c r="G50" s="92" t="s">
        <v>41</v>
      </c>
      <c r="H50" s="92" t="s">
        <v>41</v>
      </c>
      <c r="I50" s="92" t="s">
        <v>41</v>
      </c>
      <c r="J50" s="502" t="s">
        <v>41</v>
      </c>
      <c r="K50" s="505" t="s">
        <v>41</v>
      </c>
      <c r="L50" s="524" t="s">
        <v>41</v>
      </c>
      <c r="M50" s="524" t="s">
        <v>41</v>
      </c>
      <c r="N50" s="524" t="s">
        <v>41</v>
      </c>
      <c r="O50" s="524" t="s">
        <v>41</v>
      </c>
      <c r="P50" s="524" t="s">
        <v>41</v>
      </c>
      <c r="Q50" s="524" t="s">
        <v>41</v>
      </c>
      <c r="R50" s="162" t="s">
        <v>41</v>
      </c>
      <c r="S50" s="88"/>
      <c r="T50" s="16"/>
      <c r="U50" s="721"/>
    </row>
    <row r="51" spans="1:155" s="2" customFormat="1" ht="19.2" customHeight="1" x14ac:dyDescent="0.3">
      <c r="A51" s="721"/>
      <c r="B51" s="96" t="s">
        <v>72</v>
      </c>
      <c r="C51" s="163"/>
      <c r="D51" s="164">
        <v>1</v>
      </c>
      <c r="E51" s="165"/>
      <c r="F51" s="166"/>
      <c r="G51" s="166"/>
      <c r="H51" s="166"/>
      <c r="I51" s="166"/>
      <c r="J51" s="503"/>
      <c r="K51" s="96"/>
      <c r="L51" s="525"/>
      <c r="M51" s="525"/>
      <c r="N51" s="525"/>
      <c r="O51" s="525"/>
      <c r="P51" s="525"/>
      <c r="Q51" s="525"/>
      <c r="R51" s="167"/>
      <c r="S51" s="87" t="b">
        <v>0</v>
      </c>
      <c r="T51" s="14" t="b">
        <v>0</v>
      </c>
      <c r="U51" s="721"/>
      <c r="W51" s="15">
        <v>6</v>
      </c>
      <c r="X51" s="15">
        <v>7</v>
      </c>
    </row>
    <row r="52" spans="1:155" s="2" customFormat="1" ht="19.2" customHeight="1" x14ac:dyDescent="0.3">
      <c r="A52" s="721"/>
      <c r="B52" s="96" t="s">
        <v>73</v>
      </c>
      <c r="C52" s="163"/>
      <c r="D52" s="164">
        <v>2</v>
      </c>
      <c r="E52" s="165"/>
      <c r="F52" s="166"/>
      <c r="G52" s="166"/>
      <c r="H52" s="166"/>
      <c r="I52" s="166"/>
      <c r="J52" s="503"/>
      <c r="K52" s="96"/>
      <c r="L52" s="525"/>
      <c r="M52" s="525"/>
      <c r="N52" s="525"/>
      <c r="O52" s="525"/>
      <c r="P52" s="525"/>
      <c r="Q52" s="525"/>
      <c r="R52" s="167"/>
      <c r="S52" s="87" t="b">
        <v>0</v>
      </c>
      <c r="T52" s="14" t="b">
        <v>0</v>
      </c>
      <c r="U52" s="721"/>
      <c r="W52" s="15">
        <v>6</v>
      </c>
      <c r="X52" s="15">
        <v>7</v>
      </c>
    </row>
    <row r="53" spans="1:155" s="2" customFormat="1" ht="19.2" customHeight="1" x14ac:dyDescent="0.3">
      <c r="A53" s="721"/>
      <c r="B53" s="96" t="s">
        <v>74</v>
      </c>
      <c r="C53" s="163"/>
      <c r="D53" s="164">
        <v>3</v>
      </c>
      <c r="E53" s="165"/>
      <c r="F53" s="166"/>
      <c r="G53" s="166"/>
      <c r="H53" s="166"/>
      <c r="I53" s="166"/>
      <c r="J53" s="503"/>
      <c r="K53" s="96"/>
      <c r="L53" s="525"/>
      <c r="M53" s="525"/>
      <c r="N53" s="525"/>
      <c r="O53" s="525"/>
      <c r="P53" s="525"/>
      <c r="Q53" s="525"/>
      <c r="R53" s="167"/>
      <c r="S53" s="87" t="b">
        <v>0</v>
      </c>
      <c r="T53" s="14" t="b">
        <v>0</v>
      </c>
      <c r="U53" s="721"/>
      <c r="W53" s="15">
        <v>6</v>
      </c>
      <c r="X53" s="15">
        <v>7</v>
      </c>
    </row>
    <row r="54" spans="1:155" s="2" customFormat="1" ht="19.2" customHeight="1" x14ac:dyDescent="0.3">
      <c r="A54" s="721"/>
      <c r="B54" s="96" t="s">
        <v>14</v>
      </c>
      <c r="C54" s="163"/>
      <c r="D54" s="164">
        <v>4</v>
      </c>
      <c r="E54" s="165"/>
      <c r="F54" s="166"/>
      <c r="G54" s="166"/>
      <c r="H54" s="166"/>
      <c r="I54" s="166"/>
      <c r="J54" s="503"/>
      <c r="K54" s="96"/>
      <c r="L54" s="525"/>
      <c r="M54" s="525"/>
      <c r="N54" s="525"/>
      <c r="O54" s="525"/>
      <c r="P54" s="525"/>
      <c r="Q54" s="525"/>
      <c r="R54" s="167"/>
      <c r="S54" s="87" t="b">
        <v>0</v>
      </c>
      <c r="T54" s="14" t="b">
        <v>0</v>
      </c>
      <c r="U54" s="721"/>
      <c r="V54" s="9"/>
      <c r="W54" s="15">
        <v>6</v>
      </c>
      <c r="X54" s="15">
        <v>7</v>
      </c>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row>
    <row r="55" spans="1:155" s="2" customFormat="1" ht="19.2" customHeight="1" x14ac:dyDescent="0.3">
      <c r="A55" s="721"/>
      <c r="B55" s="96" t="s">
        <v>75</v>
      </c>
      <c r="C55" s="163"/>
      <c r="D55" s="164">
        <v>5</v>
      </c>
      <c r="E55" s="165"/>
      <c r="F55" s="166"/>
      <c r="G55" s="166"/>
      <c r="H55" s="166"/>
      <c r="I55" s="166"/>
      <c r="J55" s="503"/>
      <c r="K55" s="96"/>
      <c r="L55" s="525"/>
      <c r="M55" s="525"/>
      <c r="N55" s="525"/>
      <c r="O55" s="525"/>
      <c r="P55" s="525"/>
      <c r="Q55" s="525"/>
      <c r="R55" s="167"/>
      <c r="S55" s="87" t="b">
        <v>0</v>
      </c>
      <c r="T55" s="14" t="b">
        <v>0</v>
      </c>
      <c r="U55" s="721"/>
      <c r="W55" s="15">
        <v>6</v>
      </c>
      <c r="X55" s="15">
        <v>7</v>
      </c>
    </row>
    <row r="56" spans="1:155" s="2" customFormat="1" ht="19.2" customHeight="1" x14ac:dyDescent="0.3">
      <c r="A56" s="721"/>
      <c r="B56" s="96" t="s">
        <v>76</v>
      </c>
      <c r="C56" s="163"/>
      <c r="D56" s="164">
        <v>6</v>
      </c>
      <c r="E56" s="165"/>
      <c r="F56" s="166"/>
      <c r="G56" s="166"/>
      <c r="H56" s="166"/>
      <c r="I56" s="166"/>
      <c r="J56" s="503"/>
      <c r="K56" s="96"/>
      <c r="L56" s="525"/>
      <c r="M56" s="525"/>
      <c r="N56" s="525"/>
      <c r="O56" s="525"/>
      <c r="P56" s="525"/>
      <c r="Q56" s="525"/>
      <c r="R56" s="167"/>
      <c r="S56" s="87" t="b">
        <v>0</v>
      </c>
      <c r="T56" s="14" t="b">
        <v>0</v>
      </c>
      <c r="U56" s="721"/>
      <c r="W56" s="15">
        <v>6</v>
      </c>
      <c r="X56" s="15">
        <v>7</v>
      </c>
    </row>
    <row r="57" spans="1:155" s="2" customFormat="1" ht="19.2" customHeight="1" x14ac:dyDescent="0.3">
      <c r="A57" s="721"/>
      <c r="B57" s="96" t="s">
        <v>16</v>
      </c>
      <c r="C57" s="163"/>
      <c r="D57" s="164">
        <v>7</v>
      </c>
      <c r="E57" s="165"/>
      <c r="F57" s="166"/>
      <c r="G57" s="166"/>
      <c r="H57" s="166"/>
      <c r="I57" s="166"/>
      <c r="J57" s="503"/>
      <c r="K57" s="96"/>
      <c r="L57" s="525"/>
      <c r="M57" s="525"/>
      <c r="N57" s="525"/>
      <c r="O57" s="525"/>
      <c r="P57" s="525"/>
      <c r="Q57" s="525"/>
      <c r="R57" s="167"/>
      <c r="S57" s="87" t="b">
        <v>0</v>
      </c>
      <c r="T57" s="14" t="b">
        <v>0</v>
      </c>
      <c r="U57" s="721"/>
      <c r="W57" s="15">
        <v>6</v>
      </c>
      <c r="X57" s="15">
        <v>7</v>
      </c>
    </row>
    <row r="58" spans="1:155" s="2" customFormat="1" ht="19.2" customHeight="1" x14ac:dyDescent="0.3">
      <c r="A58" s="721"/>
      <c r="B58" s="96" t="s">
        <v>77</v>
      </c>
      <c r="C58" s="163"/>
      <c r="D58" s="164">
        <v>8</v>
      </c>
      <c r="E58" s="165"/>
      <c r="F58" s="166"/>
      <c r="G58" s="166"/>
      <c r="H58" s="166"/>
      <c r="I58" s="166"/>
      <c r="J58" s="503"/>
      <c r="K58" s="96"/>
      <c r="L58" s="525"/>
      <c r="M58" s="525"/>
      <c r="N58" s="525"/>
      <c r="O58" s="525"/>
      <c r="P58" s="525"/>
      <c r="Q58" s="525"/>
      <c r="R58" s="167"/>
      <c r="S58" s="87" t="b">
        <v>0</v>
      </c>
      <c r="T58" s="14" t="b">
        <v>0</v>
      </c>
      <c r="U58" s="721"/>
      <c r="W58" s="15">
        <v>6</v>
      </c>
      <c r="X58" s="15">
        <v>7</v>
      </c>
    </row>
    <row r="59" spans="1:155" s="2" customFormat="1" ht="19.2" customHeight="1" x14ac:dyDescent="0.3">
      <c r="A59" s="721"/>
      <c r="B59" s="96" t="s">
        <v>78</v>
      </c>
      <c r="C59" s="163"/>
      <c r="D59" s="164">
        <v>9</v>
      </c>
      <c r="E59" s="165"/>
      <c r="F59" s="166"/>
      <c r="G59" s="166"/>
      <c r="H59" s="166"/>
      <c r="I59" s="166"/>
      <c r="J59" s="503"/>
      <c r="K59" s="96"/>
      <c r="L59" s="525"/>
      <c r="M59" s="525"/>
      <c r="N59" s="525"/>
      <c r="O59" s="525"/>
      <c r="P59" s="525"/>
      <c r="Q59" s="525"/>
      <c r="R59" s="167"/>
      <c r="S59" s="87" t="b">
        <v>0</v>
      </c>
      <c r="T59" s="14" t="b">
        <v>0</v>
      </c>
      <c r="U59" s="721"/>
      <c r="W59" s="15">
        <v>6</v>
      </c>
      <c r="X59" s="15">
        <v>7</v>
      </c>
    </row>
    <row r="60" spans="1:155" s="2" customFormat="1" ht="19.2" customHeight="1" x14ac:dyDescent="0.3">
      <c r="A60" s="721"/>
      <c r="B60" s="96"/>
      <c r="C60" s="163"/>
      <c r="D60" s="164">
        <v>10</v>
      </c>
      <c r="E60" s="165"/>
      <c r="F60" s="166"/>
      <c r="G60" s="166"/>
      <c r="H60" s="166"/>
      <c r="I60" s="166"/>
      <c r="J60" s="503"/>
      <c r="K60" s="96"/>
      <c r="L60" s="525"/>
      <c r="M60" s="525"/>
      <c r="N60" s="525"/>
      <c r="O60" s="525"/>
      <c r="P60" s="525"/>
      <c r="Q60" s="525"/>
      <c r="R60" s="167"/>
      <c r="S60" s="88"/>
      <c r="T60" s="16"/>
      <c r="U60" s="721"/>
    </row>
    <row r="61" spans="1:155" s="2" customFormat="1" ht="19.2" customHeight="1" x14ac:dyDescent="0.3">
      <c r="A61" s="721"/>
      <c r="B61" s="96"/>
      <c r="C61" s="163"/>
      <c r="D61" s="164">
        <v>11</v>
      </c>
      <c r="E61" s="165"/>
      <c r="F61" s="166"/>
      <c r="G61" s="166"/>
      <c r="H61" s="166"/>
      <c r="I61" s="166"/>
      <c r="J61" s="503"/>
      <c r="K61" s="96"/>
      <c r="L61" s="525"/>
      <c r="M61" s="525"/>
      <c r="N61" s="525"/>
      <c r="O61" s="525"/>
      <c r="P61" s="525"/>
      <c r="Q61" s="525"/>
      <c r="R61" s="167"/>
      <c r="S61" s="88"/>
      <c r="T61" s="16"/>
      <c r="U61" s="721"/>
    </row>
    <row r="62" spans="1:155" s="2" customFormat="1" ht="19.2" customHeight="1" x14ac:dyDescent="0.3">
      <c r="A62" s="721"/>
      <c r="B62" s="96"/>
      <c r="C62" s="163"/>
      <c r="D62" s="164">
        <v>12</v>
      </c>
      <c r="E62" s="165"/>
      <c r="F62" s="166"/>
      <c r="G62" s="166"/>
      <c r="H62" s="166"/>
      <c r="I62" s="166"/>
      <c r="J62" s="503"/>
      <c r="K62" s="96"/>
      <c r="L62" s="525"/>
      <c r="M62" s="525"/>
      <c r="N62" s="525"/>
      <c r="O62" s="525"/>
      <c r="P62" s="525"/>
      <c r="Q62" s="525"/>
      <c r="R62" s="167"/>
      <c r="S62" s="88"/>
      <c r="T62" s="16"/>
      <c r="U62" s="721"/>
    </row>
    <row r="63" spans="1:155" s="2" customFormat="1" ht="19.2" customHeight="1" thickBot="1" x14ac:dyDescent="0.35">
      <c r="A63" s="721"/>
      <c r="B63" s="109" t="s">
        <v>79</v>
      </c>
      <c r="C63" s="168"/>
      <c r="D63" s="169"/>
      <c r="E63" s="170">
        <v>0</v>
      </c>
      <c r="F63" s="169">
        <v>0</v>
      </c>
      <c r="G63" s="169">
        <v>0</v>
      </c>
      <c r="H63" s="169">
        <v>0</v>
      </c>
      <c r="I63" s="169">
        <v>0</v>
      </c>
      <c r="J63" s="169">
        <v>0</v>
      </c>
      <c r="K63" s="506">
        <v>0</v>
      </c>
      <c r="L63" s="526">
        <v>0</v>
      </c>
      <c r="M63" s="526">
        <v>0</v>
      </c>
      <c r="N63" s="526">
        <v>0</v>
      </c>
      <c r="O63" s="526">
        <v>0</v>
      </c>
      <c r="P63" s="526">
        <v>0</v>
      </c>
      <c r="Q63" s="526">
        <v>0</v>
      </c>
      <c r="R63" s="171">
        <v>0</v>
      </c>
      <c r="S63" s="88"/>
      <c r="T63" s="16"/>
      <c r="U63" s="721"/>
    </row>
    <row r="64" spans="1:155" s="2" customFormat="1" ht="14.55" customHeight="1" x14ac:dyDescent="0.3">
      <c r="A64" s="721"/>
      <c r="B64" s="172" t="s">
        <v>80</v>
      </c>
      <c r="C64" s="173"/>
      <c r="D64" s="173"/>
      <c r="E64" s="173"/>
      <c r="F64" s="173"/>
      <c r="G64" s="173"/>
      <c r="H64" s="173"/>
      <c r="I64" s="173"/>
      <c r="J64" s="173"/>
      <c r="K64" s="9"/>
      <c r="L64" s="9"/>
      <c r="M64" s="9"/>
      <c r="N64" s="9"/>
      <c r="O64" s="9"/>
      <c r="P64" s="9"/>
      <c r="Q64" s="9"/>
      <c r="R64" s="9"/>
      <c r="S64" s="9"/>
      <c r="T64" s="9"/>
      <c r="U64" s="721"/>
    </row>
    <row r="65" spans="1:155" s="2" customFormat="1" ht="14.55" customHeight="1" x14ac:dyDescent="0.3">
      <c r="A65" s="721"/>
      <c r="B65" s="794" t="s">
        <v>81</v>
      </c>
      <c r="C65" s="794"/>
      <c r="D65" s="794"/>
      <c r="E65" s="794"/>
      <c r="F65" s="794"/>
      <c r="G65" s="794"/>
      <c r="H65" s="794"/>
      <c r="I65" s="794"/>
      <c r="J65" s="794"/>
      <c r="K65" s="9"/>
      <c r="L65" s="9"/>
      <c r="M65" s="9"/>
      <c r="N65" s="9"/>
      <c r="O65" s="9"/>
      <c r="P65" s="9"/>
      <c r="Q65" s="9"/>
      <c r="R65" s="9"/>
      <c r="S65" s="9"/>
      <c r="T65" s="9"/>
      <c r="U65" s="721"/>
    </row>
    <row r="66" spans="1:155" s="2" customFormat="1" ht="14.55" customHeight="1" x14ac:dyDescent="0.3">
      <c r="A66" s="721"/>
      <c r="B66" s="793" t="s">
        <v>82</v>
      </c>
      <c r="C66" s="793"/>
      <c r="D66" s="793"/>
      <c r="E66" s="793"/>
      <c r="F66" s="793"/>
      <c r="G66" s="793"/>
      <c r="H66" s="793"/>
      <c r="I66" s="793"/>
      <c r="J66" s="793"/>
      <c r="K66" s="9"/>
      <c r="L66" s="20" t="s">
        <v>83</v>
      </c>
      <c r="M66" s="20" t="s">
        <v>83</v>
      </c>
      <c r="N66" s="20" t="s">
        <v>83</v>
      </c>
      <c r="O66" s="20" t="s">
        <v>83</v>
      </c>
      <c r="P66" s="20" t="s">
        <v>83</v>
      </c>
      <c r="Q66" s="20" t="s">
        <v>83</v>
      </c>
      <c r="R66" s="20" t="s">
        <v>83</v>
      </c>
      <c r="S66" s="9"/>
      <c r="T66" s="9"/>
      <c r="U66" s="721"/>
    </row>
    <row r="67" spans="1:155" s="2" customFormat="1" ht="14.55" customHeight="1" x14ac:dyDescent="0.3">
      <c r="A67" s="721"/>
      <c r="B67" s="792" t="s">
        <v>84</v>
      </c>
      <c r="C67" s="792"/>
      <c r="D67" s="792"/>
      <c r="E67" s="792"/>
      <c r="F67" s="792"/>
      <c r="G67" s="792"/>
      <c r="H67" s="792"/>
      <c r="I67" s="792"/>
      <c r="J67" s="792"/>
      <c r="K67" s="9"/>
      <c r="L67" s="4" t="s">
        <v>85</v>
      </c>
      <c r="M67" s="4" t="s">
        <v>85</v>
      </c>
      <c r="N67" s="4" t="s">
        <v>85</v>
      </c>
      <c r="O67" s="4" t="s">
        <v>85</v>
      </c>
      <c r="P67" s="4" t="s">
        <v>85</v>
      </c>
      <c r="Q67" s="4" t="s">
        <v>85</v>
      </c>
      <c r="R67" s="4" t="s">
        <v>85</v>
      </c>
      <c r="S67" s="9"/>
      <c r="T67" s="9"/>
      <c r="U67" s="721"/>
    </row>
    <row r="68" spans="1:155" s="2" customFormat="1" ht="36.6" customHeight="1" x14ac:dyDescent="0.3">
      <c r="A68" s="721"/>
      <c r="B68" s="791" t="s">
        <v>86</v>
      </c>
      <c r="C68" s="791"/>
      <c r="D68" s="791"/>
      <c r="E68" s="791"/>
      <c r="F68" s="791"/>
      <c r="G68" s="791"/>
      <c r="H68" s="791"/>
      <c r="I68" s="791"/>
      <c r="J68" s="791"/>
      <c r="K68" s="9"/>
      <c r="L68" s="4" t="s">
        <v>85</v>
      </c>
      <c r="M68" s="4" t="s">
        <v>85</v>
      </c>
      <c r="N68" s="4" t="s">
        <v>85</v>
      </c>
      <c r="O68" s="4" t="s">
        <v>85</v>
      </c>
      <c r="P68" s="4" t="s">
        <v>85</v>
      </c>
      <c r="Q68" s="4" t="s">
        <v>85</v>
      </c>
      <c r="R68" s="4" t="s">
        <v>85</v>
      </c>
      <c r="S68" s="9"/>
      <c r="T68" s="9"/>
      <c r="U68" s="721"/>
    </row>
    <row r="69" spans="1:155" s="2" customFormat="1" ht="14.55" customHeight="1" thickBot="1" x14ac:dyDescent="0.35">
      <c r="A69" s="721"/>
      <c r="B69" s="9"/>
      <c r="C69" s="9"/>
      <c r="D69" s="9"/>
      <c r="E69" s="9"/>
      <c r="F69" s="9"/>
      <c r="G69" s="9"/>
      <c r="H69" s="9"/>
      <c r="I69" s="9"/>
      <c r="J69" s="9"/>
      <c r="K69" s="9"/>
      <c r="L69" s="9"/>
      <c r="M69" s="9"/>
      <c r="N69" s="9"/>
      <c r="O69" s="9"/>
      <c r="P69" s="9"/>
      <c r="Q69" s="9"/>
      <c r="R69" s="9"/>
      <c r="S69" s="9"/>
      <c r="T69" s="9"/>
      <c r="U69" s="721"/>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row>
    <row r="70" spans="1:155" s="2" customFormat="1" ht="42.6" customHeight="1" thickBot="1" x14ac:dyDescent="0.35">
      <c r="A70" s="721"/>
      <c r="B70" s="129" t="s">
        <v>196</v>
      </c>
      <c r="C70" s="134"/>
      <c r="D70" s="135" t="s">
        <v>29</v>
      </c>
      <c r="E70" s="779"/>
      <c r="F70" s="779"/>
      <c r="G70" s="779"/>
      <c r="H70" s="9"/>
      <c r="I70" s="9"/>
      <c r="J70" s="9"/>
      <c r="K70" s="9"/>
      <c r="L70" s="9"/>
      <c r="M70" s="9"/>
      <c r="N70" s="9"/>
      <c r="O70" s="9"/>
      <c r="P70" s="9"/>
      <c r="Q70" s="9"/>
      <c r="R70" s="9"/>
      <c r="S70" s="9"/>
      <c r="T70" s="9"/>
      <c r="U70" s="721"/>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row>
    <row r="71" spans="1:155" s="2" customFormat="1" ht="14.55" customHeight="1" x14ac:dyDescent="0.3">
      <c r="A71" s="721"/>
      <c r="B71" s="780" t="s">
        <v>87</v>
      </c>
      <c r="C71" s="153"/>
      <c r="D71" s="154"/>
      <c r="E71" s="21"/>
      <c r="F71" s="21"/>
      <c r="G71" s="21"/>
      <c r="H71" s="9"/>
      <c r="I71" s="9"/>
      <c r="J71" s="9"/>
      <c r="K71" s="9"/>
      <c r="L71" s="9"/>
      <c r="M71" s="9"/>
      <c r="N71" s="9"/>
      <c r="O71" s="9"/>
      <c r="P71" s="9"/>
      <c r="Q71" s="9"/>
      <c r="R71" s="9"/>
      <c r="S71" s="9"/>
      <c r="T71" s="9"/>
      <c r="U71" s="721"/>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row>
    <row r="72" spans="1:155" s="2" customFormat="1" ht="14.55" customHeight="1" thickBot="1" x14ac:dyDescent="0.35">
      <c r="A72" s="721"/>
      <c r="B72" s="781"/>
      <c r="C72" s="155"/>
      <c r="D72" s="625" t="s">
        <v>270</v>
      </c>
      <c r="E72" s="22"/>
      <c r="F72" s="22"/>
      <c r="G72" s="22"/>
      <c r="H72" s="9"/>
      <c r="I72" s="9"/>
      <c r="J72" s="9"/>
      <c r="K72" s="9"/>
      <c r="L72" s="9"/>
      <c r="M72" s="9"/>
      <c r="N72" s="9"/>
      <c r="O72" s="9"/>
      <c r="P72" s="9"/>
      <c r="Q72" s="9"/>
      <c r="R72" s="9"/>
      <c r="S72" s="9"/>
      <c r="T72" s="9"/>
      <c r="U72" s="721"/>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row>
    <row r="73" spans="1:155" s="2" customFormat="1" ht="21" customHeight="1" x14ac:dyDescent="0.3">
      <c r="A73" s="721"/>
      <c r="B73" s="136" t="s">
        <v>39</v>
      </c>
      <c r="C73" s="137"/>
      <c r="D73" s="138"/>
      <c r="E73" s="23"/>
      <c r="F73" s="23"/>
      <c r="G73" s="23"/>
      <c r="H73" s="9"/>
      <c r="I73" s="9"/>
      <c r="J73" s="9"/>
      <c r="K73" s="9"/>
      <c r="L73" s="9"/>
      <c r="M73" s="9"/>
      <c r="N73" s="9"/>
      <c r="O73" s="9"/>
      <c r="P73" s="9"/>
      <c r="Q73" s="9"/>
      <c r="R73" s="9"/>
      <c r="S73" s="9"/>
      <c r="T73" s="9"/>
      <c r="U73" s="721"/>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row>
    <row r="74" spans="1:155" s="2" customFormat="1" ht="21" customHeight="1" x14ac:dyDescent="0.3">
      <c r="A74" s="721"/>
      <c r="B74" s="139" t="s">
        <v>40</v>
      </c>
      <c r="C74" s="140"/>
      <c r="D74" s="141" t="s">
        <v>41</v>
      </c>
      <c r="E74" s="24"/>
      <c r="F74" s="24"/>
      <c r="G74" s="24"/>
      <c r="H74" s="9"/>
      <c r="I74" s="9"/>
      <c r="J74" s="9"/>
      <c r="K74" s="9"/>
      <c r="L74" s="9"/>
      <c r="M74" s="9"/>
      <c r="N74" s="9"/>
      <c r="O74" s="9"/>
      <c r="P74" s="9"/>
      <c r="Q74" s="9"/>
      <c r="R74" s="9"/>
      <c r="S74" s="9"/>
      <c r="T74" s="9"/>
      <c r="U74" s="721"/>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row>
    <row r="75" spans="1:155" s="2" customFormat="1" ht="21" customHeight="1" x14ac:dyDescent="0.3">
      <c r="A75" s="721"/>
      <c r="B75" s="136" t="s">
        <v>88</v>
      </c>
      <c r="C75" s="142"/>
      <c r="D75" s="143"/>
      <c r="E75" s="24"/>
      <c r="F75" s="24"/>
      <c r="G75" s="24"/>
      <c r="H75" s="9"/>
      <c r="I75" s="9"/>
      <c r="J75" s="9"/>
      <c r="K75" s="9"/>
      <c r="L75" s="9"/>
      <c r="M75" s="9"/>
      <c r="N75" s="9"/>
      <c r="O75" s="9"/>
      <c r="P75" s="9"/>
      <c r="Q75" s="9"/>
      <c r="R75" s="9"/>
      <c r="S75" s="9"/>
      <c r="T75" s="9"/>
      <c r="U75" s="721"/>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row>
    <row r="76" spans="1:155" s="2" customFormat="1" ht="21" customHeight="1" x14ac:dyDescent="0.3">
      <c r="A76" s="721"/>
      <c r="B76" s="133" t="s">
        <v>43</v>
      </c>
      <c r="C76" s="144"/>
      <c r="D76" s="138"/>
      <c r="E76" s="23"/>
      <c r="F76" s="23"/>
      <c r="G76" s="23"/>
      <c r="H76" s="9"/>
      <c r="I76" s="9"/>
      <c r="J76" s="9"/>
      <c r="K76" s="9"/>
      <c r="L76" s="9"/>
      <c r="M76" s="9"/>
      <c r="N76" s="9"/>
      <c r="O76" s="9"/>
      <c r="P76" s="9"/>
      <c r="Q76" s="9"/>
      <c r="R76" s="9"/>
      <c r="S76" s="9"/>
      <c r="T76" s="9"/>
      <c r="U76" s="721"/>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row>
    <row r="77" spans="1:155" s="2" customFormat="1" ht="21" customHeight="1" x14ac:dyDescent="0.3">
      <c r="A77" s="721"/>
      <c r="B77" s="133" t="s">
        <v>44</v>
      </c>
      <c r="C77" s="144"/>
      <c r="D77" s="138"/>
      <c r="E77" s="23"/>
      <c r="F77" s="23"/>
      <c r="G77" s="23"/>
      <c r="H77" s="9"/>
      <c r="I77" s="9"/>
      <c r="J77" s="9"/>
      <c r="K77" s="9"/>
      <c r="L77" s="9"/>
      <c r="M77" s="9"/>
      <c r="N77" s="9"/>
      <c r="O77" s="9"/>
      <c r="P77" s="9"/>
      <c r="Q77" s="9"/>
      <c r="R77" s="9"/>
      <c r="S77" s="9"/>
      <c r="T77" s="9"/>
      <c r="U77" s="721"/>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row>
    <row r="78" spans="1:155" s="2" customFormat="1" ht="21" customHeight="1" x14ac:dyDescent="0.3">
      <c r="A78" s="721"/>
      <c r="B78" s="136" t="s">
        <v>45</v>
      </c>
      <c r="C78" s="142"/>
      <c r="D78" s="138"/>
      <c r="E78" s="23"/>
      <c r="F78" s="23"/>
      <c r="G78" s="23"/>
      <c r="H78" s="9"/>
      <c r="I78" s="9"/>
      <c r="J78" s="9"/>
      <c r="K78" s="9"/>
      <c r="L78" s="9"/>
      <c r="M78" s="9"/>
      <c r="N78" s="9"/>
      <c r="O78" s="9"/>
      <c r="P78" s="9"/>
      <c r="Q78" s="9"/>
      <c r="R78" s="9"/>
      <c r="S78" s="9"/>
      <c r="T78" s="9"/>
      <c r="U78" s="721"/>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row>
    <row r="79" spans="1:155" s="2" customFormat="1" ht="21" customHeight="1" x14ac:dyDescent="0.3">
      <c r="A79" s="721"/>
      <c r="B79" s="136" t="s">
        <v>46</v>
      </c>
      <c r="C79" s="142"/>
      <c r="D79" s="138"/>
      <c r="E79" s="23"/>
      <c r="F79" s="23"/>
      <c r="G79" s="23"/>
      <c r="H79" s="9"/>
      <c r="I79" s="9"/>
      <c r="J79" s="9"/>
      <c r="K79" s="9"/>
      <c r="L79" s="9"/>
      <c r="M79" s="9"/>
      <c r="N79" s="9"/>
      <c r="O79" s="9"/>
      <c r="P79" s="9"/>
      <c r="Q79" s="9"/>
      <c r="R79" s="9"/>
      <c r="S79" s="9"/>
      <c r="T79" s="9"/>
      <c r="U79" s="721"/>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row>
    <row r="80" spans="1:155" s="2" customFormat="1" ht="21" customHeight="1" x14ac:dyDescent="0.3">
      <c r="A80" s="721"/>
      <c r="B80" s="136" t="s">
        <v>47</v>
      </c>
      <c r="C80" s="142"/>
      <c r="D80" s="138"/>
      <c r="E80" s="23"/>
      <c r="F80" s="23"/>
      <c r="G80" s="23"/>
      <c r="H80" s="9"/>
      <c r="I80" s="9"/>
      <c r="J80" s="9"/>
      <c r="K80" s="9"/>
      <c r="L80" s="9"/>
      <c r="M80" s="9"/>
      <c r="N80" s="9"/>
      <c r="O80" s="9"/>
      <c r="P80" s="9"/>
      <c r="Q80" s="9"/>
      <c r="R80" s="9"/>
      <c r="S80" s="9"/>
      <c r="T80" s="9"/>
      <c r="U80" s="721"/>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row>
    <row r="81" spans="1:155" s="2" customFormat="1" ht="21" customHeight="1" x14ac:dyDescent="0.3">
      <c r="A81" s="721"/>
      <c r="B81" s="145"/>
      <c r="C81" s="146"/>
      <c r="D81" s="147"/>
      <c r="E81" s="25"/>
      <c r="F81" s="25"/>
      <c r="G81" s="25"/>
      <c r="H81" s="9"/>
      <c r="I81" s="9"/>
      <c r="J81" s="9"/>
      <c r="K81" s="9"/>
      <c r="L81" s="9"/>
      <c r="M81" s="9"/>
      <c r="N81" s="9"/>
      <c r="O81" s="9"/>
      <c r="P81" s="9"/>
      <c r="Q81" s="9"/>
      <c r="R81" s="9"/>
      <c r="S81" s="9"/>
      <c r="T81" s="9"/>
      <c r="U81" s="721"/>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row>
    <row r="82" spans="1:155" s="2" customFormat="1" ht="21" customHeight="1" x14ac:dyDescent="0.3">
      <c r="A82" s="721"/>
      <c r="B82" s="139" t="s">
        <v>53</v>
      </c>
      <c r="C82" s="148"/>
      <c r="D82" s="149" t="s">
        <v>54</v>
      </c>
      <c r="E82" s="26"/>
      <c r="F82" s="26"/>
      <c r="G82" s="26"/>
      <c r="H82" s="9"/>
      <c r="I82" s="9"/>
      <c r="J82" s="9"/>
      <c r="K82" s="9"/>
      <c r="L82" s="9"/>
      <c r="M82" s="9"/>
      <c r="N82" s="9"/>
      <c r="O82" s="9"/>
      <c r="P82" s="9"/>
      <c r="Q82" s="9"/>
      <c r="R82" s="9"/>
      <c r="S82" s="9"/>
      <c r="T82" s="9"/>
      <c r="U82" s="721"/>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row>
    <row r="83" spans="1:155" s="2" customFormat="1" ht="21" customHeight="1" thickBot="1" x14ac:dyDescent="0.35">
      <c r="A83" s="721"/>
      <c r="B83" s="150" t="s">
        <v>55</v>
      </c>
      <c r="C83" s="151"/>
      <c r="D83" s="152"/>
      <c r="E83" s="27"/>
      <c r="F83" s="27"/>
      <c r="G83" s="27"/>
      <c r="H83" s="9"/>
      <c r="I83" s="9"/>
      <c r="J83" s="9"/>
      <c r="K83" s="9"/>
      <c r="L83" s="9"/>
      <c r="M83" s="9"/>
      <c r="N83" s="9"/>
      <c r="O83" s="9"/>
      <c r="P83" s="9"/>
      <c r="Q83" s="9"/>
      <c r="R83" s="9"/>
      <c r="S83" s="9"/>
      <c r="T83" s="9"/>
      <c r="U83" s="721"/>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row>
    <row r="84" spans="1:155" s="2" customFormat="1" ht="14.55" customHeight="1" thickBot="1" x14ac:dyDescent="0.35">
      <c r="A84" s="721"/>
      <c r="B84" s="9"/>
      <c r="C84" s="9"/>
      <c r="D84" s="9"/>
      <c r="E84" s="9"/>
      <c r="F84" s="9"/>
      <c r="G84" s="9"/>
      <c r="H84" s="9"/>
      <c r="I84" s="9"/>
      <c r="J84" s="9"/>
      <c r="K84" s="9"/>
      <c r="L84" s="9"/>
      <c r="M84" s="9"/>
      <c r="N84" s="9"/>
      <c r="O84" s="9"/>
      <c r="P84" s="9"/>
      <c r="Q84" s="9"/>
      <c r="R84" s="9"/>
      <c r="S84" s="9"/>
      <c r="T84" s="9"/>
      <c r="U84" s="721"/>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row>
    <row r="85" spans="1:155" s="2" customFormat="1" ht="14.55" customHeight="1" x14ac:dyDescent="0.3">
      <c r="A85" s="721"/>
      <c r="B85" s="777" t="s">
        <v>197</v>
      </c>
      <c r="C85" s="782"/>
      <c r="D85" s="783"/>
      <c r="E85" s="795" t="s">
        <v>89</v>
      </c>
      <c r="F85" s="796"/>
      <c r="G85" s="796"/>
      <c r="H85" s="796"/>
      <c r="I85" s="797"/>
      <c r="J85" s="9"/>
      <c r="K85" s="9"/>
      <c r="L85" s="9"/>
      <c r="M85" s="9"/>
      <c r="N85" s="9"/>
      <c r="O85" s="9"/>
      <c r="P85" s="9"/>
      <c r="Q85" s="9"/>
      <c r="R85" s="9"/>
      <c r="S85" s="9"/>
      <c r="T85" s="9"/>
      <c r="U85" s="721"/>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row>
    <row r="86" spans="1:155" s="2" customFormat="1" ht="15.6" customHeight="1" x14ac:dyDescent="0.3">
      <c r="A86" s="721"/>
      <c r="B86" s="784"/>
      <c r="C86" s="785"/>
      <c r="D86" s="786"/>
      <c r="E86" s="798"/>
      <c r="F86" s="799"/>
      <c r="G86" s="799"/>
      <c r="H86" s="799"/>
      <c r="I86" s="800"/>
      <c r="J86" s="9"/>
      <c r="K86" s="9"/>
      <c r="L86" s="9"/>
      <c r="M86" s="9"/>
      <c r="N86" s="9"/>
      <c r="O86" s="9"/>
      <c r="P86" s="9"/>
      <c r="Q86" s="9"/>
      <c r="R86" s="9"/>
      <c r="S86" s="9"/>
      <c r="T86" s="9"/>
      <c r="U86" s="721"/>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row>
    <row r="87" spans="1:155" s="2" customFormat="1" ht="31.05" customHeight="1" x14ac:dyDescent="0.3">
      <c r="A87" s="721"/>
      <c r="B87" s="126" t="s">
        <v>198</v>
      </c>
      <c r="C87" s="127"/>
      <c r="D87" s="128"/>
      <c r="E87" s="626" t="s">
        <v>271</v>
      </c>
      <c r="F87" s="626" t="s">
        <v>272</v>
      </c>
      <c r="G87" s="626" t="s">
        <v>273</v>
      </c>
      <c r="H87" s="626" t="s">
        <v>237</v>
      </c>
      <c r="I87" s="627" t="s">
        <v>263</v>
      </c>
      <c r="J87" s="9"/>
      <c r="K87" s="9"/>
      <c r="L87" s="9"/>
      <c r="M87" s="9"/>
      <c r="N87" s="9"/>
      <c r="O87" s="9"/>
      <c r="P87" s="9"/>
      <c r="Q87" s="9"/>
      <c r="R87" s="9"/>
      <c r="S87" s="9"/>
      <c r="T87" s="9"/>
      <c r="U87" s="721"/>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row>
    <row r="88" spans="1:155" s="2" customFormat="1" ht="16.95" customHeight="1" x14ac:dyDescent="0.3">
      <c r="A88" s="721"/>
      <c r="B88" s="121" t="s">
        <v>70</v>
      </c>
      <c r="C88" s="122"/>
      <c r="D88" s="123" t="s">
        <v>71</v>
      </c>
      <c r="E88" s="124" t="s">
        <v>41</v>
      </c>
      <c r="F88" s="124" t="s">
        <v>41</v>
      </c>
      <c r="G88" s="124" t="s">
        <v>41</v>
      </c>
      <c r="H88" s="124" t="s">
        <v>41</v>
      </c>
      <c r="I88" s="125" t="s">
        <v>41</v>
      </c>
      <c r="J88" s="9"/>
      <c r="K88" s="9"/>
      <c r="L88" s="9"/>
      <c r="M88" s="9"/>
      <c r="N88" s="9"/>
      <c r="O88" s="9"/>
      <c r="P88" s="9"/>
      <c r="Q88" s="9"/>
      <c r="R88" s="9"/>
      <c r="S88" s="9"/>
      <c r="T88" s="9"/>
      <c r="U88" s="721"/>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row>
    <row r="89" spans="1:155" s="2" customFormat="1" ht="16.95" customHeight="1" x14ac:dyDescent="0.3">
      <c r="A89" s="721"/>
      <c r="B89" s="113" t="s">
        <v>90</v>
      </c>
      <c r="C89" s="93"/>
      <c r="D89" s="116"/>
      <c r="E89" s="94"/>
      <c r="F89" s="94"/>
      <c r="G89" s="94"/>
      <c r="H89" s="94"/>
      <c r="I89" s="95"/>
      <c r="J89" s="9"/>
      <c r="K89" s="9"/>
      <c r="L89" s="9"/>
      <c r="M89" s="9"/>
      <c r="N89" s="9"/>
      <c r="O89" s="9"/>
      <c r="P89" s="9"/>
      <c r="Q89" s="9"/>
      <c r="R89" s="9"/>
      <c r="S89" s="9"/>
      <c r="T89" s="9"/>
      <c r="U89" s="721"/>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row>
    <row r="90" spans="1:155" s="2" customFormat="1" ht="16.95" customHeight="1" x14ac:dyDescent="0.3">
      <c r="A90" s="721"/>
      <c r="B90" s="114" t="s">
        <v>72</v>
      </c>
      <c r="C90" s="97"/>
      <c r="D90" s="117" t="s">
        <v>91</v>
      </c>
      <c r="E90" s="98">
        <v>0</v>
      </c>
      <c r="F90" s="98">
        <v>0</v>
      </c>
      <c r="G90" s="98">
        <v>0</v>
      </c>
      <c r="H90" s="98">
        <v>0</v>
      </c>
      <c r="I90" s="99">
        <v>0</v>
      </c>
      <c r="J90" s="9"/>
      <c r="K90" s="9"/>
      <c r="L90" s="9"/>
      <c r="M90" s="9"/>
      <c r="N90" s="9"/>
      <c r="O90" s="9"/>
      <c r="P90" s="9"/>
      <c r="Q90" s="9"/>
      <c r="R90" s="9"/>
      <c r="S90" s="9"/>
      <c r="T90" s="9"/>
      <c r="U90" s="721"/>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row>
    <row r="91" spans="1:155" s="2" customFormat="1" ht="16.95" customHeight="1" x14ac:dyDescent="0.3">
      <c r="A91" s="721"/>
      <c r="B91" s="114" t="s">
        <v>73</v>
      </c>
      <c r="C91" s="97"/>
      <c r="D91" s="117" t="s">
        <v>91</v>
      </c>
      <c r="E91" s="98">
        <v>0</v>
      </c>
      <c r="F91" s="98">
        <v>0</v>
      </c>
      <c r="G91" s="98">
        <v>0</v>
      </c>
      <c r="H91" s="98">
        <v>0</v>
      </c>
      <c r="I91" s="99">
        <v>0</v>
      </c>
      <c r="J91" s="9"/>
      <c r="K91" s="9"/>
      <c r="L91" s="9"/>
      <c r="M91" s="9"/>
      <c r="N91" s="9"/>
      <c r="O91" s="9"/>
      <c r="P91" s="9"/>
      <c r="Q91" s="9"/>
      <c r="R91" s="9"/>
      <c r="S91" s="9"/>
      <c r="T91" s="9"/>
      <c r="U91" s="721"/>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row>
    <row r="92" spans="1:155" s="2" customFormat="1" ht="16.95" customHeight="1" x14ac:dyDescent="0.3">
      <c r="A92" s="721"/>
      <c r="B92" s="114" t="s">
        <v>74</v>
      </c>
      <c r="C92" s="97"/>
      <c r="D92" s="117" t="s">
        <v>91</v>
      </c>
      <c r="E92" s="98">
        <v>0</v>
      </c>
      <c r="F92" s="98">
        <v>0</v>
      </c>
      <c r="G92" s="98">
        <v>0</v>
      </c>
      <c r="H92" s="98">
        <v>0</v>
      </c>
      <c r="I92" s="99">
        <v>0</v>
      </c>
      <c r="J92" s="9"/>
      <c r="K92" s="9"/>
      <c r="L92" s="9"/>
      <c r="M92" s="9"/>
      <c r="N92" s="9"/>
      <c r="O92" s="9"/>
      <c r="P92" s="9"/>
      <c r="Q92" s="9"/>
      <c r="R92" s="9"/>
      <c r="S92" s="9"/>
      <c r="T92" s="9"/>
      <c r="U92" s="721"/>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row>
    <row r="93" spans="1:155" s="2" customFormat="1" ht="16.95" customHeight="1" x14ac:dyDescent="0.3">
      <c r="A93" s="721"/>
      <c r="B93" s="114" t="s">
        <v>14</v>
      </c>
      <c r="C93" s="97"/>
      <c r="D93" s="117" t="s">
        <v>91</v>
      </c>
      <c r="E93" s="98">
        <v>0</v>
      </c>
      <c r="F93" s="98">
        <v>0</v>
      </c>
      <c r="G93" s="98">
        <v>0</v>
      </c>
      <c r="H93" s="98">
        <v>0</v>
      </c>
      <c r="I93" s="99">
        <v>0</v>
      </c>
      <c r="J93" s="9"/>
      <c r="K93" s="9"/>
      <c r="L93" s="9"/>
      <c r="M93" s="9"/>
      <c r="N93" s="9"/>
      <c r="O93" s="9"/>
      <c r="P93" s="9"/>
      <c r="Q93" s="9"/>
      <c r="R93" s="9"/>
      <c r="S93" s="9"/>
      <c r="T93" s="9"/>
      <c r="U93" s="721"/>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row>
    <row r="94" spans="1:155" s="2" customFormat="1" ht="16.95" customHeight="1" x14ac:dyDescent="0.3">
      <c r="A94" s="721"/>
      <c r="B94" s="114" t="s">
        <v>92</v>
      </c>
      <c r="C94" s="97"/>
      <c r="D94" s="117" t="s">
        <v>91</v>
      </c>
      <c r="E94" s="98">
        <v>0</v>
      </c>
      <c r="F94" s="98">
        <v>0</v>
      </c>
      <c r="G94" s="98">
        <v>0</v>
      </c>
      <c r="H94" s="98">
        <v>0</v>
      </c>
      <c r="I94" s="99">
        <v>0</v>
      </c>
      <c r="J94" s="9"/>
      <c r="K94" s="9"/>
      <c r="L94" s="9"/>
      <c r="M94" s="9"/>
      <c r="N94" s="9"/>
      <c r="O94" s="9"/>
      <c r="P94" s="9"/>
      <c r="Q94" s="9"/>
      <c r="R94" s="9"/>
      <c r="S94" s="9"/>
      <c r="T94" s="9"/>
      <c r="U94" s="721"/>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row>
    <row r="95" spans="1:155" s="2" customFormat="1" ht="16.95" customHeight="1" x14ac:dyDescent="0.3">
      <c r="A95" s="721"/>
      <c r="B95" s="114" t="s">
        <v>15</v>
      </c>
      <c r="C95" s="97"/>
      <c r="D95" s="117" t="s">
        <v>91</v>
      </c>
      <c r="E95" s="98">
        <v>0</v>
      </c>
      <c r="F95" s="98">
        <v>0</v>
      </c>
      <c r="G95" s="98">
        <v>0</v>
      </c>
      <c r="H95" s="98">
        <v>0</v>
      </c>
      <c r="I95" s="99">
        <v>0</v>
      </c>
      <c r="J95" s="9"/>
      <c r="K95" s="9"/>
      <c r="L95" s="9"/>
      <c r="M95" s="9"/>
      <c r="N95" s="9"/>
      <c r="O95" s="9"/>
      <c r="P95" s="9"/>
      <c r="Q95" s="9"/>
      <c r="R95" s="9"/>
      <c r="S95" s="9"/>
      <c r="T95" s="9"/>
      <c r="U95" s="721"/>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row>
    <row r="96" spans="1:155" s="2" customFormat="1" ht="16.95" customHeight="1" x14ac:dyDescent="0.3">
      <c r="A96" s="721"/>
      <c r="B96" s="114" t="s">
        <v>16</v>
      </c>
      <c r="C96" s="97"/>
      <c r="D96" s="117" t="s">
        <v>91</v>
      </c>
      <c r="E96" s="98">
        <v>0</v>
      </c>
      <c r="F96" s="98">
        <v>0</v>
      </c>
      <c r="G96" s="98">
        <v>0</v>
      </c>
      <c r="H96" s="98">
        <v>0</v>
      </c>
      <c r="I96" s="99">
        <v>0</v>
      </c>
      <c r="J96" s="9"/>
      <c r="K96" s="9"/>
      <c r="L96" s="9"/>
      <c r="M96" s="9"/>
      <c r="N96" s="9"/>
      <c r="O96" s="9"/>
      <c r="P96" s="9"/>
      <c r="Q96" s="9"/>
      <c r="R96" s="9"/>
      <c r="S96" s="9"/>
      <c r="T96" s="9"/>
      <c r="U96" s="721"/>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row>
    <row r="97" spans="1:155" s="2" customFormat="1" ht="16.95" customHeight="1" x14ac:dyDescent="0.3">
      <c r="A97" s="721"/>
      <c r="B97" s="114" t="s">
        <v>93</v>
      </c>
      <c r="C97" s="97"/>
      <c r="D97" s="117" t="s">
        <v>91</v>
      </c>
      <c r="E97" s="98">
        <v>0</v>
      </c>
      <c r="F97" s="98">
        <v>0</v>
      </c>
      <c r="G97" s="98">
        <v>0</v>
      </c>
      <c r="H97" s="98">
        <v>0</v>
      </c>
      <c r="I97" s="99">
        <v>0</v>
      </c>
      <c r="J97" s="9"/>
      <c r="K97" s="9"/>
      <c r="L97" s="9"/>
      <c r="M97" s="9"/>
      <c r="N97" s="9"/>
      <c r="O97" s="9"/>
      <c r="P97" s="9"/>
      <c r="Q97" s="9"/>
      <c r="R97" s="9"/>
      <c r="S97" s="9"/>
      <c r="T97" s="9"/>
      <c r="U97" s="721"/>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row>
    <row r="98" spans="1:155" s="2" customFormat="1" ht="16.95" customHeight="1" x14ac:dyDescent="0.3">
      <c r="A98" s="721"/>
      <c r="B98" s="114" t="s">
        <v>78</v>
      </c>
      <c r="C98" s="97"/>
      <c r="D98" s="117" t="s">
        <v>91</v>
      </c>
      <c r="E98" s="98">
        <v>0</v>
      </c>
      <c r="F98" s="98">
        <v>0</v>
      </c>
      <c r="G98" s="98">
        <v>0</v>
      </c>
      <c r="H98" s="98">
        <v>0</v>
      </c>
      <c r="I98" s="99">
        <v>0</v>
      </c>
      <c r="J98" s="9"/>
      <c r="K98" s="9"/>
      <c r="L98" s="9"/>
      <c r="M98" s="9"/>
      <c r="N98" s="9"/>
      <c r="O98" s="9"/>
      <c r="P98" s="9"/>
      <c r="Q98" s="9"/>
      <c r="R98" s="9"/>
      <c r="S98" s="9"/>
      <c r="T98" s="9"/>
      <c r="U98" s="721"/>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row>
    <row r="99" spans="1:155" s="2" customFormat="1" ht="16.95" customHeight="1" x14ac:dyDescent="0.3">
      <c r="A99" s="721"/>
      <c r="B99" s="114"/>
      <c r="C99" s="97"/>
      <c r="D99" s="116"/>
      <c r="E99" s="98"/>
      <c r="F99" s="98"/>
      <c r="G99" s="98"/>
      <c r="H99" s="98"/>
      <c r="I99" s="99"/>
      <c r="J99" s="9"/>
      <c r="K99" s="9"/>
      <c r="L99" s="9"/>
      <c r="M99" s="9"/>
      <c r="N99" s="9"/>
      <c r="O99" s="9"/>
      <c r="P99" s="9"/>
      <c r="Q99" s="9"/>
      <c r="R99" s="9"/>
      <c r="S99" s="9"/>
      <c r="T99" s="9"/>
      <c r="U99" s="721"/>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row>
    <row r="100" spans="1:155" s="2" customFormat="1" ht="16.95" customHeight="1" x14ac:dyDescent="0.3">
      <c r="A100" s="721"/>
      <c r="B100" s="114"/>
      <c r="C100" s="97"/>
      <c r="D100" s="116"/>
      <c r="E100" s="98"/>
      <c r="F100" s="98"/>
      <c r="G100" s="98"/>
      <c r="H100" s="98"/>
      <c r="I100" s="99"/>
      <c r="J100" s="9"/>
      <c r="K100" s="9"/>
      <c r="L100" s="9"/>
      <c r="M100" s="9"/>
      <c r="N100" s="9"/>
      <c r="O100" s="9"/>
      <c r="P100" s="9"/>
      <c r="Q100" s="9"/>
      <c r="R100" s="9"/>
      <c r="S100" s="9"/>
      <c r="T100" s="9"/>
      <c r="U100" s="721"/>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row>
    <row r="101" spans="1:155" s="2" customFormat="1" ht="16.95" customHeight="1" x14ac:dyDescent="0.3">
      <c r="A101" s="721"/>
      <c r="B101" s="114"/>
      <c r="C101" s="97"/>
      <c r="D101" s="116"/>
      <c r="E101" s="98"/>
      <c r="F101" s="98"/>
      <c r="G101" s="98"/>
      <c r="H101" s="98"/>
      <c r="I101" s="99"/>
      <c r="J101" s="9"/>
      <c r="K101" s="9"/>
      <c r="L101" s="9"/>
      <c r="M101" s="9"/>
      <c r="N101" s="9"/>
      <c r="O101" s="9"/>
      <c r="P101" s="9"/>
      <c r="Q101" s="9"/>
      <c r="R101" s="9"/>
      <c r="S101" s="9"/>
      <c r="T101" s="9"/>
      <c r="U101" s="721"/>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row>
    <row r="102" spans="1:155" s="2" customFormat="1" ht="16.95" customHeight="1" x14ac:dyDescent="0.3">
      <c r="A102" s="721"/>
      <c r="B102" s="131" t="s">
        <v>94</v>
      </c>
      <c r="C102" s="93"/>
      <c r="D102" s="116"/>
      <c r="E102" s="98"/>
      <c r="F102" s="98"/>
      <c r="G102" s="98"/>
      <c r="H102" s="98"/>
      <c r="I102" s="99"/>
      <c r="J102" s="9"/>
      <c r="K102" s="9"/>
      <c r="L102" s="9"/>
      <c r="M102" s="9"/>
      <c r="N102" s="9"/>
      <c r="O102" s="9"/>
      <c r="P102" s="9"/>
      <c r="Q102" s="9"/>
      <c r="R102" s="9"/>
      <c r="S102" s="9"/>
      <c r="T102" s="9"/>
      <c r="U102" s="721"/>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row>
    <row r="103" spans="1:155" s="2" customFormat="1" ht="16.95" customHeight="1" x14ac:dyDescent="0.3">
      <c r="A103" s="721"/>
      <c r="B103" s="114" t="s">
        <v>95</v>
      </c>
      <c r="C103" s="97"/>
      <c r="D103" s="117">
        <v>13</v>
      </c>
      <c r="E103" s="98">
        <v>0</v>
      </c>
      <c r="F103" s="98">
        <v>0</v>
      </c>
      <c r="G103" s="98">
        <v>0</v>
      </c>
      <c r="H103" s="98">
        <v>0</v>
      </c>
      <c r="I103" s="99">
        <v>0</v>
      </c>
      <c r="J103" s="9"/>
      <c r="K103" s="9"/>
      <c r="L103" s="9"/>
      <c r="M103" s="9"/>
      <c r="N103" s="9"/>
      <c r="O103" s="9"/>
      <c r="P103" s="9"/>
      <c r="Q103" s="9"/>
      <c r="R103" s="9"/>
      <c r="S103" s="9"/>
      <c r="T103" s="9"/>
      <c r="U103" s="721"/>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row>
    <row r="104" spans="1:155" s="2" customFormat="1" ht="16.95" customHeight="1" x14ac:dyDescent="0.3">
      <c r="A104" s="721"/>
      <c r="B104" s="114" t="s">
        <v>95</v>
      </c>
      <c r="C104" s="97"/>
      <c r="D104" s="117">
        <v>14</v>
      </c>
      <c r="E104" s="98">
        <v>0</v>
      </c>
      <c r="F104" s="98">
        <v>0</v>
      </c>
      <c r="G104" s="98">
        <v>0</v>
      </c>
      <c r="H104" s="98">
        <v>0</v>
      </c>
      <c r="I104" s="99">
        <v>0</v>
      </c>
      <c r="J104" s="9"/>
      <c r="K104" s="9"/>
      <c r="L104" s="9"/>
      <c r="M104" s="9"/>
      <c r="N104" s="9"/>
      <c r="O104" s="9"/>
      <c r="P104" s="9"/>
      <c r="Q104" s="9"/>
      <c r="R104" s="9"/>
      <c r="S104" s="9"/>
      <c r="T104" s="9"/>
      <c r="U104" s="721"/>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row>
    <row r="105" spans="1:155" s="2" customFormat="1" ht="16.95" customHeight="1" x14ac:dyDescent="0.3">
      <c r="A105" s="721"/>
      <c r="B105" s="114"/>
      <c r="C105" s="97"/>
      <c r="D105" s="117"/>
      <c r="E105" s="98"/>
      <c r="F105" s="98"/>
      <c r="G105" s="98"/>
      <c r="H105" s="98"/>
      <c r="I105" s="99"/>
      <c r="J105" s="9"/>
      <c r="K105" s="9"/>
      <c r="L105" s="9"/>
      <c r="M105" s="9"/>
      <c r="N105" s="9"/>
      <c r="O105" s="9"/>
      <c r="P105" s="9"/>
      <c r="Q105" s="9"/>
      <c r="R105" s="9"/>
      <c r="S105" s="9"/>
      <c r="T105" s="9"/>
      <c r="U105" s="721"/>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row>
    <row r="106" spans="1:155" s="2" customFormat="1" ht="16.95" customHeight="1" x14ac:dyDescent="0.3">
      <c r="A106" s="721"/>
      <c r="B106" s="113"/>
      <c r="C106" s="93"/>
      <c r="D106" s="117"/>
      <c r="E106" s="98"/>
      <c r="F106" s="98"/>
      <c r="G106" s="98"/>
      <c r="H106" s="98"/>
      <c r="I106" s="99"/>
      <c r="J106" s="9"/>
      <c r="K106" s="9"/>
      <c r="L106" s="9"/>
      <c r="M106" s="9"/>
      <c r="N106" s="9"/>
      <c r="O106" s="9"/>
      <c r="P106" s="9"/>
      <c r="Q106" s="9"/>
      <c r="R106" s="9"/>
      <c r="S106" s="9"/>
      <c r="T106" s="9"/>
      <c r="U106" s="721"/>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row>
    <row r="107" spans="1:155" s="2" customFormat="1" ht="16.95" customHeight="1" x14ac:dyDescent="0.3">
      <c r="A107" s="721"/>
      <c r="B107" s="100" t="s">
        <v>96</v>
      </c>
      <c r="C107" s="97"/>
      <c r="D107" s="118">
        <v>15</v>
      </c>
      <c r="E107" s="101">
        <v>0</v>
      </c>
      <c r="F107" s="101">
        <v>0</v>
      </c>
      <c r="G107" s="101">
        <v>0</v>
      </c>
      <c r="H107" s="101">
        <v>0</v>
      </c>
      <c r="I107" s="102">
        <v>0</v>
      </c>
      <c r="J107" s="9"/>
      <c r="K107" s="9"/>
      <c r="L107" s="9"/>
      <c r="M107" s="9"/>
      <c r="N107" s="9"/>
      <c r="O107" s="9"/>
      <c r="P107" s="9"/>
      <c r="Q107" s="9"/>
      <c r="R107" s="9"/>
      <c r="S107" s="9"/>
      <c r="T107" s="9"/>
      <c r="U107" s="721"/>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row>
    <row r="108" spans="1:155" s="2" customFormat="1" ht="16.95" customHeight="1" x14ac:dyDescent="0.3">
      <c r="A108" s="721"/>
      <c r="B108" s="114" t="s">
        <v>97</v>
      </c>
      <c r="C108" s="97"/>
      <c r="D108" s="117">
        <v>16</v>
      </c>
      <c r="E108" s="98">
        <v>0</v>
      </c>
      <c r="F108" s="98">
        <v>0</v>
      </c>
      <c r="G108" s="98">
        <v>0</v>
      </c>
      <c r="H108" s="98">
        <v>0</v>
      </c>
      <c r="I108" s="99">
        <v>0</v>
      </c>
      <c r="J108" s="9"/>
      <c r="K108" s="9"/>
      <c r="L108" s="9"/>
      <c r="M108" s="9"/>
      <c r="N108" s="9"/>
      <c r="O108" s="9"/>
      <c r="P108" s="9"/>
      <c r="Q108" s="9"/>
      <c r="R108" s="9"/>
      <c r="S108" s="9"/>
      <c r="T108" s="9"/>
      <c r="U108" s="721"/>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row>
    <row r="109" spans="1:155" s="2" customFormat="1" ht="16.95" customHeight="1" x14ac:dyDescent="0.3">
      <c r="A109" s="721"/>
      <c r="B109" s="114" t="s">
        <v>98</v>
      </c>
      <c r="C109" s="97"/>
      <c r="D109" s="117">
        <v>17</v>
      </c>
      <c r="E109" s="98">
        <v>0</v>
      </c>
      <c r="F109" s="98">
        <v>0</v>
      </c>
      <c r="G109" s="98">
        <v>0</v>
      </c>
      <c r="H109" s="98">
        <v>0</v>
      </c>
      <c r="I109" s="99">
        <v>0</v>
      </c>
      <c r="J109" s="9"/>
      <c r="K109" s="9"/>
      <c r="L109" s="9"/>
      <c r="M109" s="9"/>
      <c r="N109" s="9"/>
      <c r="O109" s="9"/>
      <c r="P109" s="9"/>
      <c r="Q109" s="9"/>
      <c r="R109" s="9"/>
      <c r="S109" s="9"/>
      <c r="T109" s="9"/>
      <c r="U109" s="721"/>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row>
    <row r="110" spans="1:155" s="2" customFormat="1" ht="16.95" customHeight="1" x14ac:dyDescent="0.3">
      <c r="A110" s="721"/>
      <c r="B110" s="114" t="s">
        <v>99</v>
      </c>
      <c r="C110" s="97"/>
      <c r="D110" s="117">
        <v>18</v>
      </c>
      <c r="E110" s="98">
        <v>0</v>
      </c>
      <c r="F110" s="98">
        <v>0</v>
      </c>
      <c r="G110" s="98">
        <v>0</v>
      </c>
      <c r="H110" s="98">
        <v>0</v>
      </c>
      <c r="I110" s="99">
        <v>0</v>
      </c>
      <c r="J110" s="9"/>
      <c r="K110" s="9"/>
      <c r="L110" s="9"/>
      <c r="M110" s="9"/>
      <c r="N110" s="9"/>
      <c r="O110" s="9"/>
      <c r="P110" s="9"/>
      <c r="Q110" s="9"/>
      <c r="R110" s="9"/>
      <c r="S110" s="9"/>
      <c r="T110" s="9"/>
      <c r="U110" s="721"/>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row>
    <row r="111" spans="1:155" s="2" customFormat="1" ht="16.95" customHeight="1" x14ac:dyDescent="0.3">
      <c r="A111" s="721"/>
      <c r="B111" s="114"/>
      <c r="C111" s="97"/>
      <c r="D111" s="117"/>
      <c r="E111" s="98"/>
      <c r="F111" s="98"/>
      <c r="G111" s="98"/>
      <c r="H111" s="98"/>
      <c r="I111" s="99"/>
      <c r="J111" s="9"/>
      <c r="K111" s="9"/>
      <c r="L111" s="9"/>
      <c r="M111" s="9"/>
      <c r="N111" s="9"/>
      <c r="O111" s="9"/>
      <c r="P111" s="9"/>
      <c r="Q111" s="9"/>
      <c r="R111" s="9"/>
      <c r="S111" s="9"/>
      <c r="T111" s="9"/>
      <c r="U111" s="721"/>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row>
    <row r="112" spans="1:155" s="2" customFormat="1" ht="16.95" customHeight="1" x14ac:dyDescent="0.3">
      <c r="A112" s="721"/>
      <c r="B112" s="132" t="s">
        <v>318</v>
      </c>
      <c r="C112" s="93"/>
      <c r="D112" s="117"/>
      <c r="E112" s="98"/>
      <c r="F112" s="98"/>
      <c r="G112" s="98"/>
      <c r="H112" s="98"/>
      <c r="I112" s="99"/>
      <c r="J112" s="9"/>
      <c r="K112" s="9"/>
      <c r="L112" s="9"/>
      <c r="M112" s="9"/>
      <c r="N112" s="9"/>
      <c r="O112" s="9"/>
      <c r="P112" s="9"/>
      <c r="Q112" s="9"/>
      <c r="R112" s="9"/>
      <c r="S112" s="9"/>
      <c r="T112" s="9"/>
      <c r="U112" s="721"/>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row>
    <row r="113" spans="1:155" s="2" customFormat="1" ht="16.95" customHeight="1" x14ac:dyDescent="0.3">
      <c r="A113" s="721"/>
      <c r="B113" s="628" t="s">
        <v>274</v>
      </c>
      <c r="C113" s="93"/>
      <c r="D113" s="117">
        <v>19</v>
      </c>
      <c r="E113" s="536">
        <f>'refurb. inv. for CY202627'!I31</f>
        <v>0</v>
      </c>
      <c r="F113" s="536">
        <f>'refurb. inv. for CY202627'!J31</f>
        <v>0</v>
      </c>
      <c r="G113" s="536">
        <f>'refurb. inv. for CY202627'!K31</f>
        <v>0</v>
      </c>
      <c r="H113" s="536">
        <f>'refurb. inv. for CY202627'!L31</f>
        <v>0</v>
      </c>
      <c r="I113" s="536">
        <f>'refurb. inv. for CY202627'!M31</f>
        <v>0</v>
      </c>
      <c r="J113" s="9"/>
      <c r="K113" s="9"/>
      <c r="L113" s="9"/>
      <c r="M113" s="9"/>
      <c r="N113" s="9"/>
      <c r="O113" s="9"/>
      <c r="P113" s="9"/>
      <c r="Q113" s="9"/>
      <c r="R113" s="9"/>
      <c r="S113" s="9"/>
      <c r="T113" s="9"/>
      <c r="U113" s="721"/>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9"/>
      <c r="EV113" s="9"/>
      <c r="EW113" s="9"/>
      <c r="EX113" s="9"/>
      <c r="EY113" s="9"/>
    </row>
    <row r="114" spans="1:155" s="2" customFormat="1" ht="16.95" customHeight="1" x14ac:dyDescent="0.3">
      <c r="A114" s="721"/>
      <c r="B114" s="103"/>
      <c r="C114" s="93"/>
      <c r="D114" s="117"/>
      <c r="E114" s="98"/>
      <c r="F114" s="98"/>
      <c r="G114" s="98"/>
      <c r="H114" s="98"/>
      <c r="I114" s="99"/>
      <c r="J114" s="9"/>
      <c r="K114" s="9"/>
      <c r="L114" s="9"/>
      <c r="M114" s="9"/>
      <c r="N114" s="9"/>
      <c r="O114" s="9"/>
      <c r="P114" s="9"/>
      <c r="Q114" s="9"/>
      <c r="R114" s="9"/>
      <c r="S114" s="9"/>
      <c r="T114" s="9"/>
      <c r="U114" s="721"/>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9"/>
      <c r="EV114" s="9"/>
      <c r="EW114" s="9"/>
      <c r="EX114" s="9"/>
      <c r="EY114" s="9"/>
    </row>
    <row r="115" spans="1:155" s="2" customFormat="1" ht="16.95" customHeight="1" x14ac:dyDescent="0.3">
      <c r="A115" s="721"/>
      <c r="B115" s="132" t="s">
        <v>177</v>
      </c>
      <c r="C115" s="93"/>
      <c r="D115" s="117"/>
      <c r="E115" s="98"/>
      <c r="F115" s="98"/>
      <c r="G115" s="98"/>
      <c r="H115" s="98"/>
      <c r="I115" s="99"/>
      <c r="J115" s="9"/>
      <c r="K115" s="9"/>
      <c r="L115" s="9"/>
      <c r="M115" s="9"/>
      <c r="N115" s="9"/>
      <c r="O115" s="9"/>
      <c r="P115" s="9"/>
      <c r="Q115" s="9"/>
      <c r="R115" s="9"/>
      <c r="S115" s="9"/>
      <c r="T115" s="9"/>
      <c r="U115" s="721"/>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9"/>
      <c r="EV115" s="9"/>
      <c r="EW115" s="9"/>
      <c r="EX115" s="9"/>
      <c r="EY115" s="9"/>
    </row>
    <row r="116" spans="1:155" s="2" customFormat="1" ht="34.200000000000003" customHeight="1" x14ac:dyDescent="0.3">
      <c r="A116" s="721"/>
      <c r="B116" s="629" t="s">
        <v>288</v>
      </c>
      <c r="C116" s="97"/>
      <c r="D116" s="117">
        <v>20</v>
      </c>
      <c r="E116" s="535">
        <f>'UFI for CY202223'!G71+'UFI for CY202324'!F71+'UFI for CY202425'!E71+'UFI for CY202526'!D71</f>
        <v>0</v>
      </c>
      <c r="F116" s="535">
        <f>'UFI for CY202324'!G71+'UFI for CY202425'!F71+'UFI for CY202526'!E71</f>
        <v>0</v>
      </c>
      <c r="G116" s="535">
        <f>'UFI for CY202425'!G71+'UFI for CY202526'!F71</f>
        <v>0</v>
      </c>
      <c r="H116" s="535">
        <f>'UFI for CY202526'!G71</f>
        <v>0</v>
      </c>
      <c r="I116" s="605"/>
      <c r="J116" s="9"/>
      <c r="K116" s="9"/>
      <c r="L116" s="9"/>
      <c r="M116" s="9"/>
      <c r="N116" s="9"/>
      <c r="O116" s="9"/>
      <c r="P116" s="9"/>
      <c r="Q116" s="9"/>
      <c r="R116" s="9"/>
      <c r="S116" s="9"/>
      <c r="T116" s="9"/>
      <c r="U116" s="721"/>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9"/>
      <c r="EV116" s="9"/>
      <c r="EW116" s="9"/>
      <c r="EX116" s="9"/>
      <c r="EY116" s="9"/>
    </row>
    <row r="117" spans="1:155" s="2" customFormat="1" ht="16.95" customHeight="1" x14ac:dyDescent="0.3">
      <c r="A117" s="721"/>
      <c r="B117" s="103" t="s">
        <v>100</v>
      </c>
      <c r="C117" s="97"/>
      <c r="D117" s="119"/>
      <c r="E117" s="98"/>
      <c r="F117" s="98"/>
      <c r="G117" s="98"/>
      <c r="H117" s="98"/>
      <c r="I117" s="99"/>
      <c r="J117" s="9"/>
      <c r="K117" s="9"/>
      <c r="L117" s="9"/>
      <c r="M117" s="9"/>
      <c r="N117" s="9"/>
      <c r="O117" s="9"/>
      <c r="P117" s="9"/>
      <c r="Q117" s="9"/>
      <c r="R117" s="9"/>
      <c r="S117" s="9"/>
      <c r="T117" s="9"/>
      <c r="U117" s="721"/>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9"/>
      <c r="EV117" s="9"/>
      <c r="EW117" s="9"/>
      <c r="EX117" s="9"/>
      <c r="EY117" s="9"/>
    </row>
    <row r="118" spans="1:155" s="2" customFormat="1" ht="16.95" customHeight="1" x14ac:dyDescent="0.3">
      <c r="A118" s="721"/>
      <c r="B118" s="114"/>
      <c r="C118" s="97"/>
      <c r="D118" s="117"/>
      <c r="E118" s="104"/>
      <c r="F118" s="104"/>
      <c r="G118" s="104"/>
      <c r="H118" s="104"/>
      <c r="I118" s="105"/>
      <c r="J118" s="9"/>
      <c r="K118" s="9"/>
      <c r="L118" s="9"/>
      <c r="M118" s="9"/>
      <c r="N118" s="9"/>
      <c r="O118" s="9"/>
      <c r="P118" s="9"/>
      <c r="Q118" s="9"/>
      <c r="R118" s="9"/>
      <c r="S118" s="9"/>
      <c r="T118" s="9"/>
      <c r="U118" s="721"/>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9"/>
      <c r="EV118" s="9"/>
      <c r="EW118" s="9"/>
      <c r="EX118" s="9"/>
      <c r="EY118" s="9"/>
    </row>
    <row r="119" spans="1:155" s="2" customFormat="1" ht="16.95" customHeight="1" thickBot="1" x14ac:dyDescent="0.35">
      <c r="A119" s="721"/>
      <c r="B119" s="131" t="s">
        <v>180</v>
      </c>
      <c r="C119" s="106"/>
      <c r="D119" s="117"/>
      <c r="E119" s="537">
        <f>SUM(E90:E116)</f>
        <v>0</v>
      </c>
      <c r="F119" s="537">
        <f>SUM(F90:F116)</f>
        <v>0</v>
      </c>
      <c r="G119" s="537">
        <f>SUM(G90:G116)</f>
        <v>0</v>
      </c>
      <c r="H119" s="537">
        <f>SUM(H90:H116)</f>
        <v>0</v>
      </c>
      <c r="I119" s="538">
        <f>SUM(I90:I116)</f>
        <v>0</v>
      </c>
      <c r="J119" s="9"/>
      <c r="K119" s="9"/>
      <c r="L119" s="9"/>
      <c r="M119" s="9"/>
      <c r="N119" s="9"/>
      <c r="O119" s="9"/>
      <c r="P119" s="9"/>
      <c r="Q119" s="9"/>
      <c r="R119" s="9"/>
      <c r="S119" s="9"/>
      <c r="T119" s="9"/>
      <c r="U119" s="721"/>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9"/>
      <c r="EV119" s="9"/>
      <c r="EW119" s="9"/>
      <c r="EX119" s="9"/>
      <c r="EY119" s="9"/>
    </row>
    <row r="120" spans="1:155" s="2" customFormat="1" ht="16.95" customHeight="1" thickTop="1" x14ac:dyDescent="0.3">
      <c r="A120" s="721"/>
      <c r="B120" s="114"/>
      <c r="C120" s="97"/>
      <c r="D120" s="117"/>
      <c r="E120" s="94"/>
      <c r="F120" s="94"/>
      <c r="G120" s="94"/>
      <c r="H120" s="94"/>
      <c r="I120" s="95"/>
      <c r="J120" s="9"/>
      <c r="K120" s="9"/>
      <c r="L120" s="9"/>
      <c r="M120" s="9"/>
      <c r="N120" s="9"/>
      <c r="O120" s="9"/>
      <c r="P120" s="9"/>
      <c r="Q120" s="9"/>
      <c r="R120" s="9"/>
      <c r="S120" s="9"/>
      <c r="T120" s="9"/>
      <c r="U120" s="721"/>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9"/>
      <c r="EV120" s="9"/>
      <c r="EW120" s="9"/>
      <c r="EX120" s="9"/>
      <c r="EY120" s="9"/>
    </row>
    <row r="121" spans="1:155" s="2" customFormat="1" ht="16.95" customHeight="1" x14ac:dyDescent="0.3">
      <c r="A121" s="721"/>
      <c r="B121" s="131" t="s">
        <v>181</v>
      </c>
      <c r="C121" s="97"/>
      <c r="D121" s="117"/>
      <c r="E121" s="539">
        <f>AVERAGE(E119:I119)</f>
        <v>0</v>
      </c>
      <c r="F121" s="94"/>
      <c r="G121" s="94"/>
      <c r="H121" s="94"/>
      <c r="I121" s="95"/>
      <c r="J121" s="9"/>
      <c r="K121" s="9"/>
      <c r="L121" s="9"/>
      <c r="M121" s="9"/>
      <c r="N121" s="9"/>
      <c r="O121" s="9"/>
      <c r="P121" s="9"/>
      <c r="Q121" s="9"/>
      <c r="R121" s="9"/>
      <c r="S121" s="9"/>
      <c r="T121" s="9"/>
      <c r="U121" s="721"/>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9"/>
      <c r="EV121" s="9"/>
      <c r="EW121" s="9"/>
      <c r="EX121" s="9"/>
      <c r="EY121" s="9"/>
    </row>
    <row r="122" spans="1:155" s="2" customFormat="1" ht="16.95" customHeight="1" x14ac:dyDescent="0.3">
      <c r="A122" s="721"/>
      <c r="B122" s="114"/>
      <c r="C122" s="97"/>
      <c r="D122" s="117"/>
      <c r="E122" s="94"/>
      <c r="F122" s="94"/>
      <c r="G122" s="94"/>
      <c r="H122" s="94"/>
      <c r="I122" s="95"/>
      <c r="J122" s="9"/>
      <c r="K122" s="9"/>
      <c r="L122" s="9"/>
      <c r="M122" s="9"/>
      <c r="N122" s="9"/>
      <c r="O122" s="9"/>
      <c r="P122" s="9"/>
      <c r="Q122" s="9"/>
      <c r="R122" s="9"/>
      <c r="S122" s="9"/>
      <c r="T122" s="9"/>
      <c r="U122" s="721"/>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9"/>
      <c r="EV122" s="9"/>
      <c r="EW122" s="9"/>
      <c r="EX122" s="9"/>
      <c r="EY122" s="9"/>
    </row>
    <row r="123" spans="1:155" s="2" customFormat="1" ht="16.95" customHeight="1" x14ac:dyDescent="0.3">
      <c r="A123" s="721"/>
      <c r="B123" s="103" t="s">
        <v>101</v>
      </c>
      <c r="C123" s="97"/>
      <c r="D123" s="117">
        <v>21</v>
      </c>
      <c r="E123" s="107">
        <v>100000</v>
      </c>
      <c r="F123" s="107"/>
      <c r="G123" s="107"/>
      <c r="H123" s="107"/>
      <c r="I123" s="108"/>
      <c r="J123" s="9"/>
      <c r="K123" s="9"/>
      <c r="L123" s="9"/>
      <c r="M123" s="9"/>
      <c r="N123" s="9"/>
      <c r="O123" s="9"/>
      <c r="P123" s="9"/>
      <c r="Q123" s="9"/>
      <c r="R123" s="9"/>
      <c r="S123" s="9"/>
      <c r="T123" s="9"/>
      <c r="U123" s="721"/>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9"/>
      <c r="EV123" s="9"/>
      <c r="EW123" s="9"/>
      <c r="EX123" s="9"/>
      <c r="EY123" s="9"/>
    </row>
    <row r="124" spans="1:155" s="2" customFormat="1" ht="16.95" customHeight="1" x14ac:dyDescent="0.3">
      <c r="A124" s="721"/>
      <c r="B124" s="114"/>
      <c r="C124" s="97"/>
      <c r="D124" s="117"/>
      <c r="E124" s="94"/>
      <c r="F124" s="94"/>
      <c r="G124" s="94"/>
      <c r="H124" s="94"/>
      <c r="I124" s="95"/>
      <c r="J124" s="9"/>
      <c r="K124" s="9"/>
      <c r="L124" s="9"/>
      <c r="M124" s="9"/>
      <c r="N124" s="9"/>
      <c r="O124" s="9"/>
      <c r="P124" s="9"/>
      <c r="Q124" s="9"/>
      <c r="R124" s="9"/>
      <c r="S124" s="9"/>
      <c r="T124" s="9"/>
      <c r="U124" s="721"/>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9"/>
      <c r="EV124" s="9"/>
      <c r="EW124" s="9"/>
      <c r="EX124" s="9"/>
      <c r="EY124" s="9"/>
    </row>
    <row r="125" spans="1:155" s="2" customFormat="1" ht="16.95" customHeight="1" thickBot="1" x14ac:dyDescent="0.35">
      <c r="A125" s="721"/>
      <c r="B125" s="115" t="s">
        <v>215</v>
      </c>
      <c r="C125" s="110"/>
      <c r="D125" s="120"/>
      <c r="E125" s="111">
        <f>-E119/(E123/1000)</f>
        <v>0</v>
      </c>
      <c r="F125" s="111"/>
      <c r="G125" s="111"/>
      <c r="H125" s="111"/>
      <c r="I125" s="112"/>
      <c r="J125" s="9"/>
      <c r="K125" s="9"/>
      <c r="L125" s="9"/>
      <c r="U125" s="721"/>
    </row>
    <row r="126" spans="1:155" s="2" customFormat="1" ht="18.600000000000001" customHeight="1" x14ac:dyDescent="0.3">
      <c r="A126" s="721"/>
      <c r="B126" s="254"/>
      <c r="C126" s="255"/>
      <c r="D126" s="255"/>
      <c r="E126" s="255"/>
      <c r="F126" s="9"/>
      <c r="G126" s="9"/>
      <c r="H126" s="9"/>
      <c r="I126" s="9"/>
      <c r="J126" s="9"/>
      <c r="K126" s="9"/>
      <c r="L126" s="9"/>
      <c r="M126" s="9"/>
      <c r="N126" s="9"/>
      <c r="O126" s="9"/>
      <c r="P126" s="9"/>
      <c r="Q126" s="9"/>
      <c r="R126" s="9"/>
      <c r="S126" s="9"/>
      <c r="T126" s="9"/>
      <c r="U126" s="721"/>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9"/>
      <c r="EV126" s="9"/>
      <c r="EW126" s="9"/>
      <c r="EX126" s="9"/>
      <c r="EY126" s="9"/>
    </row>
    <row r="127" spans="1:155" s="2" customFormat="1" ht="14.55" customHeight="1" x14ac:dyDescent="0.3">
      <c r="A127" s="721"/>
      <c r="B127" s="721"/>
      <c r="C127" s="721"/>
      <c r="D127" s="721"/>
      <c r="E127" s="721"/>
      <c r="F127" s="721"/>
      <c r="G127" s="721"/>
      <c r="H127" s="721"/>
      <c r="I127" s="721"/>
      <c r="J127" s="721"/>
      <c r="K127" s="721"/>
      <c r="L127" s="721"/>
      <c r="M127" s="721"/>
      <c r="N127" s="721"/>
      <c r="O127" s="721"/>
      <c r="P127" s="721"/>
      <c r="Q127" s="721"/>
      <c r="R127" s="721"/>
      <c r="S127" s="721"/>
      <c r="T127" s="721"/>
      <c r="U127" s="721"/>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row>
    <row r="128" spans="1:155" s="2" customFormat="1" ht="14.55" customHeight="1" x14ac:dyDescent="0.3">
      <c r="B128" s="9"/>
      <c r="C128" s="9"/>
      <c r="D128" s="9"/>
      <c r="E128" s="9"/>
      <c r="F128" s="9"/>
      <c r="G128" s="9"/>
      <c r="H128" s="9"/>
      <c r="I128" s="9"/>
      <c r="J128" s="9"/>
      <c r="K128" s="9"/>
      <c r="L128" s="9"/>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row>
    <row r="129" spans="2:155" s="2" customFormat="1" ht="14.55" customHeight="1" x14ac:dyDescent="0.3">
      <c r="B129"/>
      <c r="C129"/>
      <c r="D129"/>
      <c r="E129"/>
      <c r="F129"/>
      <c r="G129"/>
      <c r="H129"/>
      <c r="I129"/>
      <c r="J129"/>
      <c r="K129"/>
      <c r="L129"/>
      <c r="M129"/>
      <c r="N129"/>
      <c r="O129"/>
      <c r="P129"/>
      <c r="Q129"/>
      <c r="R129"/>
      <c r="S129"/>
      <c r="T129"/>
      <c r="U129"/>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L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c r="CQ129" s="8"/>
      <c r="CR129" s="8"/>
      <c r="CS129" s="8"/>
      <c r="CT129" s="8"/>
      <c r="CU129" s="8"/>
      <c r="CV129" s="8"/>
      <c r="CW129" s="8"/>
      <c r="CX129" s="8"/>
      <c r="CY129" s="8"/>
      <c r="CZ129" s="8"/>
      <c r="DA129" s="8"/>
      <c r="DB129" s="8"/>
      <c r="DC129" s="8"/>
      <c r="DD129" s="8"/>
      <c r="DE129" s="8"/>
      <c r="DF129" s="8"/>
      <c r="DG129" s="8"/>
      <c r="DH129" s="8"/>
      <c r="DI129" s="8"/>
      <c r="DJ129" s="8"/>
      <c r="DK129" s="8"/>
      <c r="DL129" s="8"/>
      <c r="DM129" s="8"/>
      <c r="DN129" s="8"/>
      <c r="DO129" s="8"/>
      <c r="DP129" s="8"/>
      <c r="DQ129" s="8"/>
      <c r="DR129" s="8"/>
      <c r="DS129" s="8"/>
      <c r="DT129" s="8"/>
      <c r="DU129" s="8"/>
      <c r="DV129" s="8"/>
      <c r="DW129" s="8"/>
      <c r="DX129" s="8"/>
      <c r="DY129" s="8"/>
      <c r="DZ129" s="8"/>
      <c r="EA129" s="8"/>
      <c r="EB129" s="8"/>
      <c r="EC129" s="8"/>
      <c r="ED129" s="8"/>
      <c r="EE129" s="8"/>
      <c r="EF129" s="8"/>
      <c r="EG129" s="8"/>
      <c r="EH129" s="8"/>
      <c r="EI129" s="8"/>
      <c r="EJ129" s="8"/>
      <c r="EK129" s="8"/>
      <c r="EL129" s="8"/>
      <c r="EM129" s="8"/>
      <c r="EN129" s="8"/>
      <c r="EO129" s="8"/>
      <c r="EP129" s="8"/>
      <c r="EQ129" s="8"/>
      <c r="ER129" s="8"/>
      <c r="ES129" s="8"/>
      <c r="ET129" s="8"/>
      <c r="EU129" s="8"/>
      <c r="EV129" s="8"/>
      <c r="EW129" s="8"/>
      <c r="EX129" s="8"/>
      <c r="EY129" s="8"/>
    </row>
    <row r="130" spans="2:155" s="2" customFormat="1" ht="14.55" hidden="1" customHeight="1" x14ac:dyDescent="0.3">
      <c r="B130"/>
      <c r="C130"/>
      <c r="D130"/>
      <c r="E130"/>
      <c r="F130"/>
      <c r="G130"/>
      <c r="H130"/>
      <c r="I130"/>
      <c r="J130"/>
      <c r="K130"/>
      <c r="L130"/>
      <c r="M130"/>
      <c r="N130"/>
      <c r="O130"/>
      <c r="P130"/>
      <c r="Q130"/>
      <c r="R130"/>
      <c r="S130"/>
      <c r="T130"/>
      <c r="U130"/>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c r="CQ130" s="8"/>
      <c r="CR130" s="8"/>
      <c r="CS130" s="8"/>
      <c r="CT130" s="8"/>
      <c r="CU130" s="8"/>
      <c r="CV130" s="8"/>
      <c r="CW130" s="8"/>
      <c r="CX130" s="8"/>
      <c r="CY130" s="8"/>
      <c r="CZ130" s="8"/>
      <c r="DA130" s="8"/>
      <c r="DB130" s="8"/>
      <c r="DC130" s="8"/>
      <c r="DD130" s="8"/>
      <c r="DE130" s="8"/>
      <c r="DF130" s="8"/>
      <c r="DG130" s="8"/>
      <c r="DH130" s="8"/>
      <c r="DI130" s="8"/>
      <c r="DJ130" s="8"/>
      <c r="DK130" s="8"/>
      <c r="DL130" s="8"/>
      <c r="DM130" s="8"/>
      <c r="DN130" s="8"/>
      <c r="DO130" s="8"/>
      <c r="DP130" s="8"/>
      <c r="DQ130" s="8"/>
      <c r="DR130" s="8"/>
      <c r="DS130" s="8"/>
      <c r="DT130" s="8"/>
      <c r="DU130" s="8"/>
      <c r="DV130" s="8"/>
      <c r="DW130" s="8"/>
      <c r="DX130" s="8"/>
      <c r="DY130" s="8"/>
      <c r="DZ130" s="8"/>
      <c r="EA130" s="8"/>
      <c r="EB130" s="8"/>
      <c r="EC130" s="8"/>
      <c r="ED130" s="8"/>
      <c r="EE130" s="8"/>
      <c r="EF130" s="8"/>
      <c r="EG130" s="8"/>
      <c r="EH130" s="8"/>
      <c r="EI130" s="8"/>
      <c r="EJ130" s="8"/>
      <c r="EK130" s="8"/>
      <c r="EL130" s="8"/>
      <c r="EM130" s="8"/>
      <c r="EN130" s="8"/>
      <c r="EO130" s="8"/>
      <c r="EP130" s="8"/>
      <c r="EQ130" s="8"/>
      <c r="ER130" s="8"/>
      <c r="ES130" s="8"/>
      <c r="ET130" s="8"/>
      <c r="EU130" s="8"/>
      <c r="EV130" s="8"/>
      <c r="EW130" s="8"/>
      <c r="EX130" s="8"/>
      <c r="EY130" s="8"/>
    </row>
    <row r="131" spans="2:155" s="2" customFormat="1" ht="14.55" hidden="1" customHeight="1" x14ac:dyDescent="0.3">
      <c r="B131"/>
      <c r="C131"/>
      <c r="D131"/>
      <c r="E131"/>
      <c r="F131"/>
      <c r="G131"/>
      <c r="H131"/>
      <c r="I131"/>
      <c r="J131"/>
      <c r="K131"/>
      <c r="L131"/>
      <c r="M131"/>
      <c r="N131"/>
      <c r="O131"/>
      <c r="P131"/>
      <c r="Q131"/>
      <c r="R131"/>
      <c r="S131"/>
      <c r="T131"/>
      <c r="U131"/>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L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c r="CQ131" s="8"/>
      <c r="CR131" s="8"/>
      <c r="CS131" s="8"/>
      <c r="CT131" s="8"/>
      <c r="CU131" s="8"/>
      <c r="CV131" s="8"/>
      <c r="CW131" s="8"/>
      <c r="CX131" s="8"/>
      <c r="CY131" s="8"/>
      <c r="CZ131" s="8"/>
      <c r="DA131" s="8"/>
      <c r="DB131" s="8"/>
      <c r="DC131" s="8"/>
      <c r="DD131" s="8"/>
      <c r="DE131" s="8"/>
      <c r="DF131" s="8"/>
      <c r="DG131" s="8"/>
      <c r="DH131" s="8"/>
      <c r="DI131" s="8"/>
      <c r="DJ131" s="8"/>
      <c r="DK131" s="8"/>
      <c r="DL131" s="8"/>
      <c r="DM131" s="8"/>
      <c r="DN131" s="8"/>
      <c r="DO131" s="8"/>
      <c r="DP131" s="8"/>
      <c r="DQ131" s="8"/>
      <c r="DR131" s="8"/>
      <c r="DS131" s="8"/>
      <c r="DT131" s="8"/>
      <c r="DU131" s="8"/>
      <c r="DV131" s="8"/>
      <c r="DW131" s="8"/>
      <c r="DX131" s="8"/>
      <c r="DY131" s="8"/>
      <c r="DZ131" s="8"/>
      <c r="EA131" s="8"/>
      <c r="EB131" s="8"/>
      <c r="EC131" s="8"/>
      <c r="ED131" s="8"/>
      <c r="EE131" s="8"/>
      <c r="EF131" s="8"/>
      <c r="EG131" s="8"/>
      <c r="EH131" s="8"/>
      <c r="EI131" s="8"/>
      <c r="EJ131" s="8"/>
      <c r="EK131" s="8"/>
      <c r="EL131" s="8"/>
      <c r="EM131" s="8"/>
      <c r="EN131" s="8"/>
      <c r="EO131" s="8"/>
      <c r="EP131" s="8"/>
      <c r="EQ131" s="8"/>
      <c r="ER131" s="8"/>
      <c r="ES131" s="8"/>
      <c r="ET131" s="8"/>
      <c r="EU131" s="8"/>
      <c r="EV131" s="8"/>
      <c r="EW131" s="8"/>
      <c r="EX131" s="8"/>
      <c r="EY131" s="8"/>
    </row>
    <row r="132" spans="2:155" s="2" customFormat="1" ht="14.55" hidden="1" customHeight="1" x14ac:dyDescent="0.3">
      <c r="B132"/>
      <c r="C132"/>
      <c r="D132"/>
      <c r="E132"/>
      <c r="F132"/>
      <c r="G132"/>
      <c r="H132"/>
      <c r="I132"/>
      <c r="J132"/>
      <c r="K132"/>
      <c r="L132"/>
      <c r="M132"/>
      <c r="N132"/>
      <c r="O132"/>
      <c r="P132"/>
      <c r="Q132"/>
      <c r="R132"/>
      <c r="S132"/>
      <c r="T132"/>
      <c r="U132"/>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L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c r="CQ132" s="8"/>
      <c r="CR132" s="8"/>
      <c r="CS132" s="8"/>
      <c r="CT132" s="8"/>
      <c r="CU132" s="8"/>
      <c r="CV132" s="8"/>
      <c r="CW132" s="8"/>
      <c r="CX132" s="8"/>
      <c r="CY132" s="8"/>
      <c r="CZ132" s="8"/>
      <c r="DA132" s="8"/>
      <c r="DB132" s="8"/>
      <c r="DC132" s="8"/>
      <c r="DD132" s="8"/>
      <c r="DE132" s="8"/>
      <c r="DF132" s="8"/>
      <c r="DG132" s="8"/>
      <c r="DH132" s="8"/>
      <c r="DI132" s="8"/>
      <c r="DJ132" s="8"/>
      <c r="DK132" s="8"/>
      <c r="DL132" s="8"/>
      <c r="DM132" s="8"/>
      <c r="DN132" s="8"/>
      <c r="DO132" s="8"/>
      <c r="DP132" s="8"/>
      <c r="DQ132" s="8"/>
      <c r="DR132" s="8"/>
      <c r="DS132" s="8"/>
      <c r="DT132" s="8"/>
      <c r="DU132" s="8"/>
      <c r="DV132" s="8"/>
      <c r="DW132" s="8"/>
      <c r="DX132" s="8"/>
      <c r="DY132" s="8"/>
      <c r="DZ132" s="8"/>
      <c r="EA132" s="8"/>
      <c r="EB132" s="8"/>
      <c r="EC132" s="8"/>
      <c r="ED132" s="8"/>
      <c r="EE132" s="8"/>
      <c r="EF132" s="8"/>
      <c r="EG132" s="8"/>
      <c r="EH132" s="8"/>
      <c r="EI132" s="8"/>
      <c r="EJ132" s="8"/>
      <c r="EK132" s="8"/>
      <c r="EL132" s="8"/>
      <c r="EM132" s="8"/>
      <c r="EN132" s="8"/>
      <c r="EO132" s="8"/>
      <c r="EP132" s="8"/>
      <c r="EQ132" s="8"/>
      <c r="ER132" s="8"/>
      <c r="ES132" s="8"/>
      <c r="ET132" s="8"/>
      <c r="EU132" s="8"/>
      <c r="EV132" s="8"/>
      <c r="EW132" s="8"/>
      <c r="EX132" s="8"/>
      <c r="EY132" s="8"/>
    </row>
    <row r="133" spans="2:155" s="2" customFormat="1" ht="14.55" hidden="1" customHeight="1" x14ac:dyDescent="0.3">
      <c r="B133"/>
      <c r="C133"/>
      <c r="D133"/>
      <c r="E133"/>
      <c r="F133"/>
      <c r="G133"/>
      <c r="H133"/>
      <c r="I133"/>
      <c r="J133"/>
      <c r="K133"/>
      <c r="L133"/>
      <c r="M133"/>
      <c r="N133"/>
      <c r="O133"/>
      <c r="P133"/>
      <c r="Q133"/>
      <c r="R133"/>
      <c r="S133"/>
      <c r="T133"/>
      <c r="U133"/>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L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c r="CQ133" s="8"/>
      <c r="CR133" s="8"/>
      <c r="CS133" s="8"/>
      <c r="CT133" s="8"/>
      <c r="CU133" s="8"/>
      <c r="CV133" s="8"/>
      <c r="CW133" s="8"/>
      <c r="CX133" s="8"/>
      <c r="CY133" s="8"/>
      <c r="CZ133" s="8"/>
      <c r="DA133" s="8"/>
      <c r="DB133" s="8"/>
      <c r="DC133" s="8"/>
      <c r="DD133" s="8"/>
      <c r="DE133" s="8"/>
      <c r="DF133" s="8"/>
      <c r="DG133" s="8"/>
      <c r="DH133" s="8"/>
      <c r="DI133" s="8"/>
      <c r="DJ133" s="8"/>
      <c r="DK133" s="8"/>
      <c r="DL133" s="8"/>
      <c r="DM133" s="8"/>
      <c r="DN133" s="8"/>
      <c r="DO133" s="8"/>
      <c r="DP133" s="8"/>
      <c r="DQ133" s="8"/>
      <c r="DR133" s="8"/>
      <c r="DS133" s="8"/>
      <c r="DT133" s="8"/>
      <c r="DU133" s="8"/>
      <c r="DV133" s="8"/>
      <c r="DW133" s="8"/>
      <c r="DX133" s="8"/>
      <c r="DY133" s="8"/>
      <c r="DZ133" s="8"/>
      <c r="EA133" s="8"/>
      <c r="EB133" s="8"/>
      <c r="EC133" s="8"/>
      <c r="ED133" s="8"/>
      <c r="EE133" s="8"/>
      <c r="EF133" s="8"/>
      <c r="EG133" s="8"/>
      <c r="EH133" s="8"/>
      <c r="EI133" s="8"/>
      <c r="EJ133" s="8"/>
      <c r="EK133" s="8"/>
      <c r="EL133" s="8"/>
      <c r="EM133" s="8"/>
      <c r="EN133" s="8"/>
      <c r="EO133" s="8"/>
      <c r="EP133" s="8"/>
      <c r="EQ133" s="8"/>
      <c r="ER133" s="8"/>
      <c r="ES133" s="8"/>
      <c r="ET133" s="8"/>
      <c r="EU133" s="8"/>
      <c r="EV133" s="8"/>
      <c r="EW133" s="8"/>
      <c r="EX133" s="8"/>
      <c r="EY133" s="8"/>
    </row>
    <row r="145" customFormat="1" ht="14.55" hidden="1" customHeight="1" x14ac:dyDescent="0.3"/>
    <row r="146" customFormat="1" ht="14.55" hidden="1" customHeight="1" x14ac:dyDescent="0.3"/>
    <row r="147" customFormat="1" ht="14.55" hidden="1" customHeight="1" x14ac:dyDescent="0.3"/>
    <row r="148" customFormat="1" ht="14.55" hidden="1" customHeight="1" x14ac:dyDescent="0.3"/>
    <row r="149" customFormat="1" ht="14.55" hidden="1" customHeight="1" x14ac:dyDescent="0.3"/>
    <row r="150" customFormat="1" ht="14.55" hidden="1" customHeight="1" x14ac:dyDescent="0.3"/>
    <row r="151" customFormat="1" ht="14.55" hidden="1" customHeight="1" x14ac:dyDescent="0.3"/>
  </sheetData>
  <mergeCells count="44">
    <mergeCell ref="B2:R2"/>
    <mergeCell ref="E8:R8"/>
    <mergeCell ref="E7:R7"/>
    <mergeCell ref="E6:R6"/>
    <mergeCell ref="E5:R5"/>
    <mergeCell ref="E4:R4"/>
    <mergeCell ref="B6:D6"/>
    <mergeCell ref="B5:D5"/>
    <mergeCell ref="B4:D4"/>
    <mergeCell ref="E10:R10"/>
    <mergeCell ref="B7:D7"/>
    <mergeCell ref="B12:D12"/>
    <mergeCell ref="B11:D11"/>
    <mergeCell ref="B10:D10"/>
    <mergeCell ref="B9:D9"/>
    <mergeCell ref="B8:D8"/>
    <mergeCell ref="V47:W47"/>
    <mergeCell ref="B48:B49"/>
    <mergeCell ref="E70:G70"/>
    <mergeCell ref="B71:B72"/>
    <mergeCell ref="B85:D86"/>
    <mergeCell ref="B46:D47"/>
    <mergeCell ref="E46:R46"/>
    <mergeCell ref="B68:J68"/>
    <mergeCell ref="B67:J67"/>
    <mergeCell ref="B66:J66"/>
    <mergeCell ref="B65:J65"/>
    <mergeCell ref="E85:I86"/>
    <mergeCell ref="B1:T1"/>
    <mergeCell ref="A1:A126"/>
    <mergeCell ref="U1:U127"/>
    <mergeCell ref="A127:T127"/>
    <mergeCell ref="B3:T3"/>
    <mergeCell ref="B13:T13"/>
    <mergeCell ref="B14:D14"/>
    <mergeCell ref="B15:D16"/>
    <mergeCell ref="S47:T47"/>
    <mergeCell ref="K47:R47"/>
    <mergeCell ref="E47:J47"/>
    <mergeCell ref="K14:R14"/>
    <mergeCell ref="E14:J14"/>
    <mergeCell ref="E9:R9"/>
    <mergeCell ref="E12:R12"/>
    <mergeCell ref="E11:R11"/>
  </mergeCells>
  <pageMargins left="0.75" right="0.75" top="1" bottom="1"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0"/>
  <sheetViews>
    <sheetView zoomScale="60" zoomScaleNormal="60" workbookViewId="0">
      <selection activeCell="D18" sqref="D18"/>
    </sheetView>
  </sheetViews>
  <sheetFormatPr defaultColWidth="0" defaultRowHeight="14.4" zeroHeight="1" x14ac:dyDescent="0.3"/>
  <cols>
    <col min="1" max="2" width="2.77734375" customWidth="1"/>
    <col min="3" max="3" width="14.77734375" customWidth="1"/>
    <col min="4" max="4" width="143" customWidth="1"/>
    <col min="5" max="5" width="88.77734375" customWidth="1"/>
    <col min="6" max="6" width="46.21875" bestFit="1" customWidth="1"/>
    <col min="7" max="7" width="3.21875" customWidth="1"/>
    <col min="8" max="8" width="2.77734375" customWidth="1"/>
    <col min="9" max="9" width="9.21875" customWidth="1"/>
    <col min="10" max="16384" width="9.21875" hidden="1"/>
  </cols>
  <sheetData>
    <row r="1" spans="1:9" x14ac:dyDescent="0.3">
      <c r="A1" s="815"/>
      <c r="B1" s="815"/>
      <c r="C1" s="815"/>
      <c r="D1" s="815"/>
      <c r="E1" s="815"/>
      <c r="F1" s="815"/>
      <c r="G1" s="815"/>
      <c r="H1" s="815"/>
    </row>
    <row r="2" spans="1:9" ht="15" thickBot="1" x14ac:dyDescent="0.35">
      <c r="A2" s="815"/>
      <c r="B2" s="823"/>
      <c r="C2" s="823"/>
      <c r="D2" s="823"/>
      <c r="E2" s="823"/>
      <c r="F2" s="823"/>
      <c r="G2" s="823"/>
      <c r="H2" s="815"/>
      <c r="I2" s="5"/>
    </row>
    <row r="3" spans="1:9" ht="63.75" customHeight="1" thickBot="1" x14ac:dyDescent="0.35">
      <c r="A3" s="815"/>
      <c r="B3" s="815"/>
      <c r="C3" s="817" t="s">
        <v>133</v>
      </c>
      <c r="D3" s="818"/>
      <c r="E3" s="818"/>
      <c r="F3" s="819"/>
      <c r="G3" s="823"/>
      <c r="H3" s="815"/>
      <c r="I3" s="5"/>
    </row>
    <row r="4" spans="1:9" ht="46.2" customHeight="1" thickBot="1" x14ac:dyDescent="0.35">
      <c r="A4" s="815"/>
      <c r="B4" s="815"/>
      <c r="C4" s="820" t="s">
        <v>183</v>
      </c>
      <c r="D4" s="821"/>
      <c r="E4" s="821"/>
      <c r="F4" s="822"/>
      <c r="G4" s="823"/>
      <c r="H4" s="815"/>
      <c r="I4" s="5"/>
    </row>
    <row r="5" spans="1:9" ht="13.2" customHeight="1" x14ac:dyDescent="0.3">
      <c r="A5" s="815"/>
      <c r="B5" s="815"/>
      <c r="C5" s="56"/>
      <c r="D5" s="56"/>
      <c r="E5" s="56"/>
      <c r="F5" s="56"/>
      <c r="G5" s="823"/>
      <c r="H5" s="815"/>
      <c r="I5" s="5"/>
    </row>
    <row r="6" spans="1:9" ht="31.2" x14ac:dyDescent="0.3">
      <c r="A6" s="815"/>
      <c r="B6" s="815"/>
      <c r="C6" s="249" t="s">
        <v>126</v>
      </c>
      <c r="D6" s="250" t="s">
        <v>127</v>
      </c>
      <c r="E6" s="251" t="s">
        <v>132</v>
      </c>
      <c r="F6" s="251" t="s">
        <v>134</v>
      </c>
      <c r="G6" s="823"/>
      <c r="H6" s="815"/>
      <c r="I6" s="5"/>
    </row>
    <row r="7" spans="1:9" ht="66" customHeight="1" x14ac:dyDescent="0.3">
      <c r="A7" s="815"/>
      <c r="B7" s="815"/>
      <c r="C7" s="541" t="s">
        <v>128</v>
      </c>
      <c r="D7" s="244" t="s">
        <v>214</v>
      </c>
      <c r="E7" s="540" t="s">
        <v>135</v>
      </c>
      <c r="F7" s="540" t="s">
        <v>135</v>
      </c>
      <c r="G7" s="823"/>
      <c r="H7" s="815"/>
      <c r="I7" s="5"/>
    </row>
    <row r="8" spans="1:9" ht="61.2" customHeight="1" x14ac:dyDescent="0.3">
      <c r="A8" s="815"/>
      <c r="B8" s="815"/>
      <c r="C8" s="541" t="s">
        <v>129</v>
      </c>
      <c r="D8" s="244" t="s">
        <v>222</v>
      </c>
      <c r="E8" s="540" t="s">
        <v>135</v>
      </c>
      <c r="F8" s="540" t="s">
        <v>135</v>
      </c>
      <c r="G8" s="823"/>
      <c r="H8" s="815"/>
      <c r="I8" s="7"/>
    </row>
    <row r="9" spans="1:9" ht="42.6" customHeight="1" x14ac:dyDescent="0.3">
      <c r="A9" s="815"/>
      <c r="B9" s="815"/>
      <c r="C9" s="541" t="s">
        <v>130</v>
      </c>
      <c r="D9" s="244" t="s">
        <v>223</v>
      </c>
      <c r="E9" s="540" t="s">
        <v>135</v>
      </c>
      <c r="F9" s="540" t="s">
        <v>135</v>
      </c>
      <c r="G9" s="823"/>
      <c r="H9" s="815"/>
      <c r="I9" s="5"/>
    </row>
    <row r="10" spans="1:9" ht="15" x14ac:dyDescent="0.3">
      <c r="A10" s="815"/>
      <c r="B10" s="815"/>
      <c r="C10" s="245"/>
      <c r="D10" s="246"/>
      <c r="E10" s="243"/>
      <c r="F10" s="243"/>
      <c r="G10" s="823"/>
      <c r="H10" s="815"/>
      <c r="I10" s="5"/>
    </row>
    <row r="11" spans="1:9" ht="31.2" x14ac:dyDescent="0.3">
      <c r="A11" s="815"/>
      <c r="B11" s="815"/>
      <c r="C11" s="252" t="s">
        <v>126</v>
      </c>
      <c r="D11" s="253" t="s">
        <v>127</v>
      </c>
      <c r="E11" s="251"/>
      <c r="F11" s="251"/>
      <c r="G11" s="823"/>
      <c r="H11" s="815"/>
      <c r="I11" s="5"/>
    </row>
    <row r="12" spans="1:9" ht="95.25" customHeight="1" x14ac:dyDescent="0.3">
      <c r="A12" s="815"/>
      <c r="B12" s="815"/>
      <c r="C12" s="542">
        <v>1</v>
      </c>
      <c r="D12" s="248" t="s">
        <v>289</v>
      </c>
      <c r="E12" s="540" t="s">
        <v>135</v>
      </c>
      <c r="F12" s="540" t="s">
        <v>135</v>
      </c>
      <c r="G12" s="823"/>
      <c r="H12" s="815"/>
      <c r="I12" s="5"/>
    </row>
    <row r="13" spans="1:9" ht="52.95" customHeight="1" x14ac:dyDescent="0.3">
      <c r="A13" s="815"/>
      <c r="B13" s="815"/>
      <c r="C13" s="542">
        <v>2</v>
      </c>
      <c r="D13" s="248" t="s">
        <v>290</v>
      </c>
      <c r="E13" s="540" t="s">
        <v>135</v>
      </c>
      <c r="F13" s="540" t="s">
        <v>135</v>
      </c>
      <c r="G13" s="823"/>
      <c r="H13" s="815"/>
      <c r="I13" s="5"/>
    </row>
    <row r="14" spans="1:9" ht="52.95" customHeight="1" x14ac:dyDescent="0.3">
      <c r="A14" s="815"/>
      <c r="B14" s="815"/>
      <c r="C14" s="542">
        <v>3</v>
      </c>
      <c r="D14" s="248" t="s">
        <v>291</v>
      </c>
      <c r="E14" s="540" t="s">
        <v>135</v>
      </c>
      <c r="F14" s="540" t="s">
        <v>135</v>
      </c>
      <c r="G14" s="823"/>
      <c r="H14" s="815"/>
      <c r="I14" s="5"/>
    </row>
    <row r="15" spans="1:9" ht="97.95" customHeight="1" x14ac:dyDescent="0.3">
      <c r="A15" s="815"/>
      <c r="B15" s="815"/>
      <c r="C15" s="542">
        <v>4</v>
      </c>
      <c r="D15" s="248" t="s">
        <v>292</v>
      </c>
      <c r="E15" s="540" t="s">
        <v>135</v>
      </c>
      <c r="F15" s="540" t="s">
        <v>135</v>
      </c>
      <c r="G15" s="823"/>
      <c r="H15" s="815"/>
      <c r="I15" s="5"/>
    </row>
    <row r="16" spans="1:9" ht="53.55" customHeight="1" x14ac:dyDescent="0.3">
      <c r="A16" s="815"/>
      <c r="B16" s="815"/>
      <c r="C16" s="542">
        <v>5</v>
      </c>
      <c r="D16" s="248" t="s">
        <v>224</v>
      </c>
      <c r="E16" s="540" t="s">
        <v>135</v>
      </c>
      <c r="F16" s="540" t="s">
        <v>135</v>
      </c>
      <c r="G16" s="823"/>
      <c r="H16" s="815"/>
      <c r="I16" s="5"/>
    </row>
    <row r="17" spans="1:9" ht="53.55" customHeight="1" x14ac:dyDescent="0.3">
      <c r="A17" s="815"/>
      <c r="B17" s="815"/>
      <c r="C17" s="542">
        <v>6</v>
      </c>
      <c r="D17" s="247" t="s">
        <v>225</v>
      </c>
      <c r="E17" s="540" t="s">
        <v>135</v>
      </c>
      <c r="F17" s="540" t="s">
        <v>135</v>
      </c>
      <c r="G17" s="823"/>
      <c r="H17" s="815"/>
      <c r="I17" s="5"/>
    </row>
    <row r="18" spans="1:9" ht="53.55" customHeight="1" x14ac:dyDescent="0.3">
      <c r="A18" s="815"/>
      <c r="B18" s="815"/>
      <c r="C18" s="542">
        <v>7</v>
      </c>
      <c r="D18" s="247" t="s">
        <v>226</v>
      </c>
      <c r="E18" s="540" t="s">
        <v>135</v>
      </c>
      <c r="F18" s="540" t="s">
        <v>135</v>
      </c>
      <c r="G18" s="823"/>
      <c r="H18" s="815"/>
      <c r="I18" s="5"/>
    </row>
    <row r="19" spans="1:9" ht="53.55" customHeight="1" x14ac:dyDescent="0.3">
      <c r="A19" s="815"/>
      <c r="B19" s="815"/>
      <c r="C19" s="542">
        <v>8</v>
      </c>
      <c r="D19" s="247" t="s">
        <v>227</v>
      </c>
      <c r="E19" s="540" t="s">
        <v>135</v>
      </c>
      <c r="F19" s="540" t="s">
        <v>135</v>
      </c>
      <c r="G19" s="823"/>
      <c r="H19" s="815"/>
      <c r="I19" s="5"/>
    </row>
    <row r="20" spans="1:9" ht="53.55" customHeight="1" x14ac:dyDescent="0.3">
      <c r="A20" s="815"/>
      <c r="B20" s="815"/>
      <c r="C20" s="542">
        <v>9</v>
      </c>
      <c r="D20" s="247" t="s">
        <v>228</v>
      </c>
      <c r="E20" s="540" t="s">
        <v>135</v>
      </c>
      <c r="F20" s="540" t="s">
        <v>135</v>
      </c>
      <c r="G20" s="823"/>
      <c r="H20" s="815"/>
      <c r="I20" s="5"/>
    </row>
    <row r="21" spans="1:9" ht="15.6" x14ac:dyDescent="0.3">
      <c r="A21" s="815"/>
      <c r="B21" s="815"/>
      <c r="C21" s="245"/>
      <c r="D21" s="246"/>
      <c r="E21" s="281"/>
      <c r="F21" s="281"/>
      <c r="G21" s="823"/>
      <c r="H21" s="815"/>
      <c r="I21" s="5"/>
    </row>
    <row r="22" spans="1:9" ht="52.95" customHeight="1" x14ac:dyDescent="0.3">
      <c r="A22" s="815"/>
      <c r="B22" s="815"/>
      <c r="C22" s="542">
        <v>14</v>
      </c>
      <c r="D22" s="247" t="s">
        <v>131</v>
      </c>
      <c r="E22" s="540" t="s">
        <v>135</v>
      </c>
      <c r="F22" s="540" t="s">
        <v>135</v>
      </c>
      <c r="G22" s="823"/>
      <c r="H22" s="815"/>
      <c r="I22" s="5"/>
    </row>
    <row r="23" spans="1:9" ht="52.95" customHeight="1" x14ac:dyDescent="0.3">
      <c r="A23" s="815"/>
      <c r="B23" s="815"/>
      <c r="C23" s="542">
        <v>15</v>
      </c>
      <c r="D23" s="247" t="s">
        <v>229</v>
      </c>
      <c r="E23" s="540" t="s">
        <v>135</v>
      </c>
      <c r="F23" s="540" t="s">
        <v>135</v>
      </c>
      <c r="G23" s="823"/>
      <c r="H23" s="815"/>
      <c r="I23" s="5"/>
    </row>
    <row r="24" spans="1:9" ht="52.95" customHeight="1" x14ac:dyDescent="0.3">
      <c r="A24" s="815"/>
      <c r="B24" s="815"/>
      <c r="C24" s="542">
        <v>16</v>
      </c>
      <c r="D24" s="247" t="s">
        <v>230</v>
      </c>
      <c r="E24" s="540" t="s">
        <v>135</v>
      </c>
      <c r="F24" s="540" t="s">
        <v>135</v>
      </c>
      <c r="G24" s="823"/>
      <c r="H24" s="815"/>
      <c r="I24" s="5"/>
    </row>
    <row r="25" spans="1:9" ht="52.95" customHeight="1" x14ac:dyDescent="0.3">
      <c r="A25" s="815"/>
      <c r="B25" s="815"/>
      <c r="C25" s="542">
        <v>17</v>
      </c>
      <c r="D25" s="247" t="s">
        <v>98</v>
      </c>
      <c r="E25" s="540" t="s">
        <v>135</v>
      </c>
      <c r="F25" s="540" t="s">
        <v>135</v>
      </c>
      <c r="G25" s="823"/>
      <c r="H25" s="815"/>
      <c r="I25" s="5"/>
    </row>
    <row r="26" spans="1:9" ht="52.95" customHeight="1" x14ac:dyDescent="0.3">
      <c r="A26" s="815"/>
      <c r="B26" s="815"/>
      <c r="C26" s="542">
        <v>18</v>
      </c>
      <c r="D26" s="247" t="s">
        <v>231</v>
      </c>
      <c r="E26" s="540" t="s">
        <v>135</v>
      </c>
      <c r="F26" s="540" t="s">
        <v>135</v>
      </c>
      <c r="G26" s="823"/>
      <c r="H26" s="815"/>
      <c r="I26" s="5"/>
    </row>
    <row r="27" spans="1:9" ht="52.95" customHeight="1" x14ac:dyDescent="0.3">
      <c r="A27" s="815"/>
      <c r="B27" s="815"/>
      <c r="C27" s="542">
        <v>19</v>
      </c>
      <c r="D27" s="247" t="s">
        <v>102</v>
      </c>
      <c r="E27" s="540" t="s">
        <v>135</v>
      </c>
      <c r="F27" s="540" t="s">
        <v>135</v>
      </c>
      <c r="G27" s="823"/>
      <c r="H27" s="815"/>
      <c r="I27" s="5"/>
    </row>
    <row r="28" spans="1:9" x14ac:dyDescent="0.3">
      <c r="A28" s="815"/>
      <c r="B28" s="815"/>
      <c r="C28" s="815"/>
      <c r="D28" s="815"/>
      <c r="E28" s="815"/>
      <c r="F28" s="815"/>
      <c r="G28" s="823"/>
      <c r="H28" s="815"/>
      <c r="I28" s="5"/>
    </row>
    <row r="29" spans="1:9" x14ac:dyDescent="0.3">
      <c r="A29" s="815"/>
      <c r="B29" s="815"/>
      <c r="C29" s="815"/>
      <c r="D29" s="815"/>
      <c r="E29" s="815"/>
      <c r="F29" s="815"/>
      <c r="G29" s="815"/>
      <c r="H29" s="815"/>
    </row>
    <row r="30" spans="1:9" hidden="1" x14ac:dyDescent="0.3">
      <c r="B30" s="5"/>
      <c r="C30" s="5"/>
      <c r="D30" s="816"/>
      <c r="E30" s="816"/>
      <c r="F30" s="816"/>
      <c r="G30" s="816"/>
      <c r="H30" s="816"/>
      <c r="I30" s="816"/>
    </row>
  </sheetData>
  <sheetProtection selectLockedCells="1"/>
  <mergeCells count="11">
    <mergeCell ref="A1:A29"/>
    <mergeCell ref="B1:H1"/>
    <mergeCell ref="H2:H29"/>
    <mergeCell ref="B29:G29"/>
    <mergeCell ref="D30:I30"/>
    <mergeCell ref="C3:F3"/>
    <mergeCell ref="C4:F4"/>
    <mergeCell ref="B2:G2"/>
    <mergeCell ref="G3:G28"/>
    <mergeCell ref="B28:F28"/>
    <mergeCell ref="B3:B2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39"/>
  <sheetViews>
    <sheetView zoomScale="80" zoomScaleNormal="80" workbookViewId="0">
      <selection activeCell="D21" sqref="D21"/>
    </sheetView>
  </sheetViews>
  <sheetFormatPr defaultColWidth="0" defaultRowHeight="13.2" zeroHeight="1" x14ac:dyDescent="0.25"/>
  <cols>
    <col min="1" max="1" width="2.77734375" style="2" customWidth="1"/>
    <col min="2" max="2" width="2.21875" style="2" customWidth="1"/>
    <col min="3" max="3" width="59.77734375" style="2" customWidth="1"/>
    <col min="4" max="18" width="18.21875" style="2" customWidth="1"/>
    <col min="19" max="19" width="3" style="2" customWidth="1"/>
    <col min="20" max="20" width="2.77734375" style="2" customWidth="1"/>
    <col min="21" max="21" width="9.77734375" style="2" hidden="1" customWidth="1"/>
    <col min="22" max="25" width="9.77734375" style="2" hidden="1"/>
    <col min="26" max="26" width="9.21875" style="2" hidden="1"/>
    <col min="27" max="27" width="2.21875" style="2" hidden="1"/>
    <col min="28" max="16383" width="9.21875" style="2" hidden="1"/>
    <col min="16384" max="16384" width="2.21875" style="2" hidden="1"/>
  </cols>
  <sheetData>
    <row r="1" spans="3:18" ht="14.7" customHeight="1" x14ac:dyDescent="0.25"/>
    <row r="2" spans="3:18" ht="14.7" customHeight="1" thickBot="1" x14ac:dyDescent="0.3">
      <c r="C2" s="50"/>
      <c r="D2" s="50"/>
      <c r="E2" s="50"/>
      <c r="F2" s="50"/>
      <c r="G2" s="50"/>
      <c r="H2" s="50"/>
      <c r="I2" s="50"/>
      <c r="J2" s="50"/>
      <c r="K2" s="50"/>
      <c r="L2" s="50"/>
      <c r="M2" s="50"/>
      <c r="N2" s="50"/>
      <c r="O2" s="50"/>
      <c r="P2" s="50"/>
      <c r="Q2" s="50"/>
      <c r="R2" s="50"/>
    </row>
    <row r="3" spans="3:18" ht="55.5" customHeight="1" thickBot="1" x14ac:dyDescent="0.3">
      <c r="C3" s="826" t="s">
        <v>293</v>
      </c>
      <c r="D3" s="827"/>
      <c r="E3" s="827"/>
      <c r="F3" s="827"/>
      <c r="G3" s="827"/>
      <c r="H3" s="827"/>
      <c r="I3" s="827"/>
      <c r="J3" s="827"/>
      <c r="K3" s="827"/>
      <c r="L3" s="827"/>
      <c r="M3" s="827"/>
      <c r="N3" s="827"/>
      <c r="O3" s="827"/>
      <c r="P3" s="827"/>
      <c r="Q3" s="827"/>
      <c r="R3" s="828"/>
    </row>
    <row r="4" spans="3:18" ht="21.6" customHeight="1" thickBot="1" x14ac:dyDescent="0.3">
      <c r="C4" s="303"/>
      <c r="D4" s="300"/>
      <c r="E4" s="300"/>
      <c r="F4" s="300"/>
      <c r="G4" s="300"/>
      <c r="H4" s="300"/>
      <c r="I4" s="300"/>
      <c r="J4" s="300"/>
      <c r="K4" s="300"/>
      <c r="L4" s="300"/>
      <c r="M4" s="300"/>
      <c r="N4" s="300"/>
      <c r="O4" s="300"/>
      <c r="P4" s="300"/>
      <c r="Q4" s="300"/>
      <c r="R4" s="300"/>
    </row>
    <row r="5" spans="3:18" ht="18" customHeight="1" thickBot="1" x14ac:dyDescent="0.3">
      <c r="C5" s="304"/>
      <c r="D5" s="630" t="s">
        <v>111</v>
      </c>
      <c r="E5" s="631" t="s">
        <v>112</v>
      </c>
      <c r="F5" s="631" t="s">
        <v>113</v>
      </c>
      <c r="G5" s="631" t="s">
        <v>114</v>
      </c>
      <c r="H5" s="631" t="s">
        <v>115</v>
      </c>
      <c r="I5" s="632" t="s">
        <v>116</v>
      </c>
      <c r="J5" s="631" t="s">
        <v>117</v>
      </c>
      <c r="K5" s="631" t="s">
        <v>118</v>
      </c>
      <c r="L5" s="631" t="s">
        <v>119</v>
      </c>
      <c r="M5" s="631" t="s">
        <v>120</v>
      </c>
      <c r="N5" s="631" t="s">
        <v>121</v>
      </c>
      <c r="O5" s="631" t="s">
        <v>122</v>
      </c>
      <c r="P5" s="631" t="s">
        <v>184</v>
      </c>
      <c r="Q5" s="631" t="s">
        <v>185</v>
      </c>
      <c r="R5" s="305" t="s">
        <v>238</v>
      </c>
    </row>
    <row r="6" spans="3:18" ht="18" customHeight="1" x14ac:dyDescent="0.25">
      <c r="C6" s="313" t="s">
        <v>136</v>
      </c>
      <c r="D6" s="633">
        <v>5.5100000000000003E-2</v>
      </c>
      <c r="E6" s="634">
        <v>5.5100000000000003E-2</v>
      </c>
      <c r="F6" s="634">
        <v>5.5100000000000003E-2</v>
      </c>
      <c r="G6" s="634">
        <v>5.5100000000000003E-2</v>
      </c>
      <c r="H6" s="634">
        <v>5.5100000000000003E-2</v>
      </c>
      <c r="I6" s="634">
        <v>5.5100000000000003E-2</v>
      </c>
      <c r="J6" s="634">
        <v>5.5100000000000003E-2</v>
      </c>
      <c r="K6" s="634">
        <v>5.5100000000000003E-2</v>
      </c>
      <c r="L6" s="634">
        <v>5.5100000000000003E-2</v>
      </c>
      <c r="M6" s="634">
        <v>5.5100000000000003E-2</v>
      </c>
      <c r="N6" s="634">
        <v>5.5100000000000003E-2</v>
      </c>
      <c r="O6" s="634">
        <v>5.5100000000000003E-2</v>
      </c>
      <c r="P6" s="634">
        <v>5.5100000000000003E-2</v>
      </c>
      <c r="Q6" s="634">
        <v>5.5100000000000003E-2</v>
      </c>
      <c r="R6" s="556" t="s">
        <v>238</v>
      </c>
    </row>
    <row r="7" spans="3:18" ht="18" customHeight="1" x14ac:dyDescent="0.25">
      <c r="C7" s="314" t="s">
        <v>137</v>
      </c>
      <c r="D7" s="309">
        <v>0.02</v>
      </c>
      <c r="E7" s="310">
        <v>0.02</v>
      </c>
      <c r="F7" s="310">
        <v>0.02</v>
      </c>
      <c r="G7" s="310">
        <v>0.02</v>
      </c>
      <c r="H7" s="310">
        <v>0.02</v>
      </c>
      <c r="I7" s="310">
        <v>0.02</v>
      </c>
      <c r="J7" s="310">
        <v>0.02</v>
      </c>
      <c r="K7" s="310">
        <v>0.02</v>
      </c>
      <c r="L7" s="310">
        <v>0.02</v>
      </c>
      <c r="M7" s="310">
        <v>0.02</v>
      </c>
      <c r="N7" s="310">
        <v>0.02</v>
      </c>
      <c r="O7" s="310">
        <v>0.02</v>
      </c>
      <c r="P7" s="310">
        <v>0.02</v>
      </c>
      <c r="Q7" s="310">
        <v>0.02</v>
      </c>
      <c r="R7" s="557" t="s">
        <v>238</v>
      </c>
    </row>
    <row r="8" spans="3:18" ht="18" customHeight="1" thickBot="1" x14ac:dyDescent="0.3">
      <c r="C8" s="315" t="s">
        <v>178</v>
      </c>
      <c r="D8" s="311">
        <f t="shared" ref="D8" si="0">(1+D6)*(1+D7)-1</f>
        <v>7.6201999999999881E-2</v>
      </c>
      <c r="E8" s="312">
        <f t="shared" ref="E8:M8" si="1">(1+E6)*(1+E7)-1</f>
        <v>7.6201999999999881E-2</v>
      </c>
      <c r="F8" s="312">
        <f t="shared" si="1"/>
        <v>7.6201999999999881E-2</v>
      </c>
      <c r="G8" s="312">
        <f t="shared" si="1"/>
        <v>7.6201999999999881E-2</v>
      </c>
      <c r="H8" s="312">
        <f t="shared" si="1"/>
        <v>7.6201999999999881E-2</v>
      </c>
      <c r="I8" s="312">
        <f t="shared" si="1"/>
        <v>7.6201999999999881E-2</v>
      </c>
      <c r="J8" s="312">
        <f>(1+J6)*(1+J7)-1</f>
        <v>7.6201999999999881E-2</v>
      </c>
      <c r="K8" s="312">
        <f t="shared" si="1"/>
        <v>7.6201999999999881E-2</v>
      </c>
      <c r="L8" s="312">
        <f t="shared" si="1"/>
        <v>7.6201999999999881E-2</v>
      </c>
      <c r="M8" s="312">
        <f t="shared" si="1"/>
        <v>7.6201999999999881E-2</v>
      </c>
      <c r="N8" s="312">
        <f t="shared" ref="N8:Q8" si="2">(1+N6)*(1+N7)-1</f>
        <v>7.6201999999999881E-2</v>
      </c>
      <c r="O8" s="312">
        <f t="shared" si="2"/>
        <v>7.6201999999999881E-2</v>
      </c>
      <c r="P8" s="312">
        <f t="shared" si="2"/>
        <v>7.6201999999999881E-2</v>
      </c>
      <c r="Q8" s="312">
        <f t="shared" si="2"/>
        <v>7.6201999999999881E-2</v>
      </c>
      <c r="R8" s="558" t="s">
        <v>238</v>
      </c>
    </row>
    <row r="9" spans="3:18" ht="13.05" customHeight="1" thickBot="1" x14ac:dyDescent="0.3">
      <c r="C9" s="301"/>
      <c r="D9" s="301"/>
      <c r="E9" s="301"/>
      <c r="F9" s="301"/>
      <c r="G9" s="301"/>
      <c r="H9" s="301"/>
      <c r="I9" s="301"/>
      <c r="J9" s="301"/>
      <c r="K9" s="301"/>
      <c r="L9" s="301"/>
      <c r="M9" s="301"/>
      <c r="N9" s="301"/>
      <c r="O9" s="301"/>
      <c r="P9" s="301"/>
      <c r="Q9" s="301"/>
      <c r="R9" s="559"/>
    </row>
    <row r="10" spans="3:18" ht="18" customHeight="1" x14ac:dyDescent="0.25">
      <c r="C10" s="313" t="s">
        <v>138</v>
      </c>
      <c r="D10" s="635">
        <v>8.3199999999999996E-2</v>
      </c>
      <c r="E10" s="634">
        <v>8.3199999999999996E-2</v>
      </c>
      <c r="F10" s="634">
        <v>8.3199999999999996E-2</v>
      </c>
      <c r="G10" s="634">
        <v>8.3199999999999996E-2</v>
      </c>
      <c r="H10" s="634">
        <v>8.3199999999999996E-2</v>
      </c>
      <c r="I10" s="634">
        <v>8.3199999999999996E-2</v>
      </c>
      <c r="J10" s="634">
        <v>8.3199999999999996E-2</v>
      </c>
      <c r="K10" s="634">
        <v>8.3199999999999996E-2</v>
      </c>
      <c r="L10" s="634">
        <v>8.3199999999999996E-2</v>
      </c>
      <c r="M10" s="634">
        <v>8.3199999999999996E-2</v>
      </c>
      <c r="N10" s="634">
        <v>8.3199999999999996E-2</v>
      </c>
      <c r="O10" s="634">
        <v>8.3199999999999996E-2</v>
      </c>
      <c r="P10" s="634">
        <v>8.3199999999999996E-2</v>
      </c>
      <c r="Q10" s="634">
        <v>8.3199999999999996E-2</v>
      </c>
      <c r="R10" s="556" t="s">
        <v>238</v>
      </c>
    </row>
    <row r="11" spans="3:18" ht="18" customHeight="1" x14ac:dyDescent="0.25">
      <c r="C11" s="314" t="s">
        <v>139</v>
      </c>
      <c r="D11" s="309">
        <v>0.02</v>
      </c>
      <c r="E11" s="310">
        <v>0.02</v>
      </c>
      <c r="F11" s="310">
        <v>0.02</v>
      </c>
      <c r="G11" s="310">
        <v>0.02</v>
      </c>
      <c r="H11" s="310">
        <v>0.02</v>
      </c>
      <c r="I11" s="310">
        <v>0.02</v>
      </c>
      <c r="J11" s="310">
        <v>0.02</v>
      </c>
      <c r="K11" s="310">
        <v>0.02</v>
      </c>
      <c r="L11" s="310">
        <v>0.02</v>
      </c>
      <c r="M11" s="310">
        <v>0.02</v>
      </c>
      <c r="N11" s="310">
        <v>0.02</v>
      </c>
      <c r="O11" s="310">
        <v>0.02</v>
      </c>
      <c r="P11" s="310">
        <v>0.02</v>
      </c>
      <c r="Q11" s="310">
        <v>0.02</v>
      </c>
      <c r="R11" s="557" t="s">
        <v>238</v>
      </c>
    </row>
    <row r="12" spans="3:18" ht="18" customHeight="1" thickBot="1" x14ac:dyDescent="0.3">
      <c r="C12" s="316" t="s">
        <v>179</v>
      </c>
      <c r="D12" s="311">
        <f t="shared" ref="D12:E12" si="3">(1+D10)*(1+D11)-1</f>
        <v>0.10486400000000007</v>
      </c>
      <c r="E12" s="312">
        <f t="shared" si="3"/>
        <v>0.10486400000000007</v>
      </c>
      <c r="F12" s="312">
        <f t="shared" ref="F12" si="4">(1+F10)*(1+F11)-1</f>
        <v>0.10486400000000007</v>
      </c>
      <c r="G12" s="312">
        <f t="shared" ref="G12" si="5">(1+G10)*(1+G11)-1</f>
        <v>0.10486400000000007</v>
      </c>
      <c r="H12" s="312">
        <f t="shared" ref="H12" si="6">(1+H10)*(1+H11)-1</f>
        <v>0.10486400000000007</v>
      </c>
      <c r="I12" s="312">
        <f t="shared" ref="I12" si="7">(1+I10)*(1+I11)-1</f>
        <v>0.10486400000000007</v>
      </c>
      <c r="J12" s="312">
        <f t="shared" ref="J12" si="8">(1+J10)*(1+J11)-1</f>
        <v>0.10486400000000007</v>
      </c>
      <c r="K12" s="312">
        <f t="shared" ref="K12" si="9">(1+K10)*(1+K11)-1</f>
        <v>0.10486400000000007</v>
      </c>
      <c r="L12" s="312">
        <f t="shared" ref="L12" si="10">(1+L10)*(1+L11)-1</f>
        <v>0.10486400000000007</v>
      </c>
      <c r="M12" s="312">
        <f t="shared" ref="M12:Q12" si="11">(1+M10)*(1+M11)-1</f>
        <v>0.10486400000000007</v>
      </c>
      <c r="N12" s="312">
        <f t="shared" si="11"/>
        <v>0.10486400000000007</v>
      </c>
      <c r="O12" s="312">
        <f t="shared" si="11"/>
        <v>0.10486400000000007</v>
      </c>
      <c r="P12" s="312">
        <f t="shared" si="11"/>
        <v>0.10486400000000007</v>
      </c>
      <c r="Q12" s="312">
        <f t="shared" si="11"/>
        <v>0.10486400000000007</v>
      </c>
      <c r="R12" s="560" t="s">
        <v>238</v>
      </c>
    </row>
    <row r="13" spans="3:18" ht="13.8" thickBot="1" x14ac:dyDescent="0.3">
      <c r="C13" s="302"/>
      <c r="D13" s="302"/>
      <c r="E13" s="302"/>
      <c r="F13" s="302"/>
      <c r="G13" s="302"/>
      <c r="H13" s="302"/>
      <c r="I13" s="302"/>
      <c r="J13" s="302"/>
      <c r="K13" s="302"/>
      <c r="L13" s="302"/>
      <c r="M13" s="302"/>
      <c r="N13" s="302"/>
      <c r="O13" s="302"/>
      <c r="P13" s="302"/>
      <c r="Q13" s="302"/>
      <c r="R13" s="561"/>
    </row>
    <row r="14" spans="3:18" ht="18" customHeight="1" x14ac:dyDescent="0.25">
      <c r="C14" s="313" t="s">
        <v>140</v>
      </c>
      <c r="D14" s="318">
        <f>E14*(1+$D6)</f>
        <v>1.3075795361699554</v>
      </c>
      <c r="E14" s="319">
        <f>F14*(1+$E6)</f>
        <v>1.2392944139607198</v>
      </c>
      <c r="F14" s="319">
        <f>G14*(1+$F6)</f>
        <v>1.1745753141509998</v>
      </c>
      <c r="G14" s="319">
        <f>H14*(1+$G6)</f>
        <v>1.1132360099999998</v>
      </c>
      <c r="H14" s="319">
        <f>I14*(1+$H6)</f>
        <v>1.0550999999999999</v>
      </c>
      <c r="I14" s="320">
        <v>1</v>
      </c>
      <c r="J14" s="319">
        <f>I14/(1+$J6)</f>
        <v>0.94777746185195721</v>
      </c>
      <c r="K14" s="319">
        <f>J14/(1+$K6)</f>
        <v>0.89828211719453821</v>
      </c>
      <c r="L14" s="319">
        <f>K14/(1+$L6)</f>
        <v>0.85137154506164181</v>
      </c>
      <c r="M14" s="319">
        <f>L14/(1+$M6)</f>
        <v>0.80691076207150214</v>
      </c>
      <c r="N14" s="319">
        <f>M14/(1+$M6)</f>
        <v>0.76477183401715687</v>
      </c>
      <c r="O14" s="319">
        <f>N14/(1+$M6)</f>
        <v>0.72483350774064725</v>
      </c>
      <c r="P14" s="319">
        <f>O14/(1+$M6)</f>
        <v>0.68698086223168164</v>
      </c>
      <c r="Q14" s="319">
        <f>P14/(1+$M6)</f>
        <v>0.65110497794681232</v>
      </c>
      <c r="R14" s="562" t="s">
        <v>238</v>
      </c>
    </row>
    <row r="15" spans="3:18" ht="18" customHeight="1" x14ac:dyDescent="0.25">
      <c r="C15" s="314" t="s">
        <v>141</v>
      </c>
      <c r="D15" s="322">
        <f>E15*(1+$D7)</f>
        <v>1.1040808032</v>
      </c>
      <c r="E15" s="323">
        <f>F15*(1+$E7)</f>
        <v>1.08243216</v>
      </c>
      <c r="F15" s="323">
        <f>G15*(1+$F7)</f>
        <v>1.0612079999999999</v>
      </c>
      <c r="G15" s="323">
        <f>H15*(1+$G7)</f>
        <v>1.0404</v>
      </c>
      <c r="H15" s="323">
        <f>I15*(1+$H7)</f>
        <v>1.02</v>
      </c>
      <c r="I15" s="324">
        <v>1</v>
      </c>
      <c r="J15" s="323">
        <f>I15/(1+$J$7)</f>
        <v>0.98039215686274506</v>
      </c>
      <c r="K15" s="323">
        <f>J15/(1+$K$7)</f>
        <v>0.96116878123798533</v>
      </c>
      <c r="L15" s="323">
        <f>K15/(1+$L$7)</f>
        <v>0.94232233454704439</v>
      </c>
      <c r="M15" s="323">
        <f>L15/(1+$M$7)</f>
        <v>0.92384542602651409</v>
      </c>
      <c r="N15" s="323">
        <f t="shared" ref="N15:Q15" si="12">M15/(1+$M$7)</f>
        <v>0.90573080982991572</v>
      </c>
      <c r="O15" s="323">
        <f t="shared" si="12"/>
        <v>0.88797138218619187</v>
      </c>
      <c r="P15" s="323">
        <f t="shared" si="12"/>
        <v>0.87056017861391355</v>
      </c>
      <c r="Q15" s="323">
        <f t="shared" si="12"/>
        <v>0.85349037119011129</v>
      </c>
      <c r="R15" s="563" t="s">
        <v>238</v>
      </c>
    </row>
    <row r="16" spans="3:18" ht="18" customHeight="1" thickBot="1" x14ac:dyDescent="0.3">
      <c r="C16" s="316" t="s">
        <v>142</v>
      </c>
      <c r="D16" s="326">
        <f t="shared" ref="D16" si="13">D14*D15</f>
        <v>1.4436734645424079</v>
      </c>
      <c r="E16" s="327">
        <f t="shared" ref="E16:H16" si="14">E14*E15</f>
        <v>1.3414521293794361</v>
      </c>
      <c r="F16" s="327">
        <f t="shared" si="14"/>
        <v>1.2464687199795541</v>
      </c>
      <c r="G16" s="327">
        <f t="shared" si="14"/>
        <v>1.1582107448039998</v>
      </c>
      <c r="H16" s="327">
        <f t="shared" si="14"/>
        <v>1.0762019999999999</v>
      </c>
      <c r="I16" s="328">
        <v>1</v>
      </c>
      <c r="J16" s="327">
        <f t="shared" ref="J16:M16" si="15">J14*J15</f>
        <v>0.92919359005093838</v>
      </c>
      <c r="K16" s="327">
        <f t="shared" si="15"/>
        <v>0.86340072779175137</v>
      </c>
      <c r="L16" s="327">
        <f t="shared" si="15"/>
        <v>0.80226642190941055</v>
      </c>
      <c r="M16" s="327">
        <f t="shared" si="15"/>
        <v>0.74546081675132603</v>
      </c>
      <c r="N16" s="327">
        <f t="shared" ref="N16:Q16" si="16">N14*N15</f>
        <v>0.69267741255946935</v>
      </c>
      <c r="O16" s="327">
        <f t="shared" si="16"/>
        <v>0.64363141172332838</v>
      </c>
      <c r="P16" s="327">
        <f t="shared" si="16"/>
        <v>0.59805818212875306</v>
      </c>
      <c r="Q16" s="327">
        <f t="shared" si="16"/>
        <v>0.55571182931155405</v>
      </c>
      <c r="R16" s="564" t="s">
        <v>238</v>
      </c>
    </row>
    <row r="17" spans="1:24" ht="13.05" customHeight="1" thickBot="1" x14ac:dyDescent="0.3">
      <c r="C17" s="299"/>
      <c r="D17" s="302"/>
      <c r="E17" s="298"/>
      <c r="F17" s="298"/>
      <c r="G17" s="298"/>
      <c r="H17" s="298"/>
      <c r="I17" s="298"/>
      <c r="J17" s="298"/>
      <c r="K17" s="298"/>
      <c r="L17" s="298"/>
      <c r="M17" s="298"/>
      <c r="R17" s="294"/>
    </row>
    <row r="18" spans="1:24" ht="18" customHeight="1" x14ac:dyDescent="0.25">
      <c r="C18" s="313" t="s">
        <v>143</v>
      </c>
      <c r="D18" s="318">
        <f>E18*(1+$D10)</f>
        <v>1.4912252774413179</v>
      </c>
      <c r="E18" s="319">
        <f>F18*(1+$E10)</f>
        <v>1.3766850788786171</v>
      </c>
      <c r="F18" s="319">
        <f>G18*(1+$F10)</f>
        <v>1.2709426503679997</v>
      </c>
      <c r="G18" s="319">
        <f>H18*(1+$G10)</f>
        <v>1.1733222399999998</v>
      </c>
      <c r="H18" s="319">
        <f>I18*(1+$H10)</f>
        <v>1.0831999999999999</v>
      </c>
      <c r="I18" s="320">
        <v>1</v>
      </c>
      <c r="J18" s="319">
        <f>I18/(1+$J10)</f>
        <v>0.92319054652880361</v>
      </c>
      <c r="K18" s="319">
        <f>J18/(1+$K10)</f>
        <v>0.85228078520015105</v>
      </c>
      <c r="L18" s="319">
        <f>K18/(1+$L10)</f>
        <v>0.7868175638849253</v>
      </c>
      <c r="M18" s="319">
        <f>L18/(1+$M10)</f>
        <v>0.72638253682138598</v>
      </c>
      <c r="N18" s="319">
        <f>M18/(1+$M10)</f>
        <v>0.67058949115711408</v>
      </c>
      <c r="O18" s="319">
        <f>N18/(1+$M10)</f>
        <v>0.61908187883780841</v>
      </c>
      <c r="P18" s="319">
        <f>O18/(1+$M10)</f>
        <v>0.57153053807035492</v>
      </c>
      <c r="Q18" s="319">
        <f>P18/(1+$M10)</f>
        <v>0.5276315897990721</v>
      </c>
      <c r="R18" s="562" t="s">
        <v>238</v>
      </c>
    </row>
    <row r="19" spans="1:24" ht="18" customHeight="1" x14ac:dyDescent="0.25">
      <c r="C19" s="314" t="s">
        <v>144</v>
      </c>
      <c r="D19" s="322">
        <f>E19*(1+$D11)</f>
        <v>1.1040808032</v>
      </c>
      <c r="E19" s="323">
        <f>F19*(1+$E11)</f>
        <v>1.08243216</v>
      </c>
      <c r="F19" s="323">
        <f>G19*(1+$F11)</f>
        <v>1.0612079999999999</v>
      </c>
      <c r="G19" s="323">
        <f>H19*(1+$G11)</f>
        <v>1.0404</v>
      </c>
      <c r="H19" s="323">
        <f>I19*(1+$H11)</f>
        <v>1.02</v>
      </c>
      <c r="I19" s="324">
        <v>1</v>
      </c>
      <c r="J19" s="323">
        <f>I19/(1+$J$11)</f>
        <v>0.98039215686274506</v>
      </c>
      <c r="K19" s="323">
        <f>J19/(1+$K$11)</f>
        <v>0.96116878123798533</v>
      </c>
      <c r="L19" s="323">
        <f>K19/(1+$L$11)</f>
        <v>0.94232233454704439</v>
      </c>
      <c r="M19" s="323">
        <f>L19/(1+$M$11)</f>
        <v>0.92384542602651409</v>
      </c>
      <c r="N19" s="323">
        <f t="shared" ref="N19:Q19" si="17">M19/(1+$M$11)</f>
        <v>0.90573080982991572</v>
      </c>
      <c r="O19" s="323">
        <f t="shared" si="17"/>
        <v>0.88797138218619187</v>
      </c>
      <c r="P19" s="323">
        <f t="shared" si="17"/>
        <v>0.87056017861391355</v>
      </c>
      <c r="Q19" s="323">
        <f t="shared" si="17"/>
        <v>0.85349037119011129</v>
      </c>
      <c r="R19" s="563" t="s">
        <v>238</v>
      </c>
    </row>
    <row r="20" spans="1:24" ht="18" customHeight="1" thickBot="1" x14ac:dyDescent="0.3">
      <c r="C20" s="316" t="s">
        <v>145</v>
      </c>
      <c r="D20" s="326">
        <f t="shared" ref="D20" si="18">D18*D19</f>
        <v>1.6464332020695531</v>
      </c>
      <c r="E20" s="327">
        <f t="shared" ref="E20:H20" si="19">E18*E19</f>
        <v>1.4901682035703518</v>
      </c>
      <c r="F20" s="327">
        <f t="shared" si="19"/>
        <v>1.3487345081117241</v>
      </c>
      <c r="G20" s="327">
        <f t="shared" si="19"/>
        <v>1.2207244584959998</v>
      </c>
      <c r="H20" s="327">
        <f t="shared" si="19"/>
        <v>1.1048640000000001</v>
      </c>
      <c r="I20" s="328">
        <v>1</v>
      </c>
      <c r="J20" s="327">
        <f t="shared" ref="J20:M20" si="20">J18*J19</f>
        <v>0.90508877110667019</v>
      </c>
      <c r="K20" s="327">
        <f t="shared" si="20"/>
        <v>0.8191856835833824</v>
      </c>
      <c r="L20" s="327">
        <f t="shared" si="20"/>
        <v>0.74143576366266106</v>
      </c>
      <c r="M20" s="327">
        <f t="shared" si="20"/>
        <v>0.67106518418797334</v>
      </c>
      <c r="N20" s="327">
        <f t="shared" ref="N20:Q20" si="21">N18*N19</f>
        <v>0.607373562889164</v>
      </c>
      <c r="O20" s="327">
        <f t="shared" si="21"/>
        <v>0.54972699163803329</v>
      </c>
      <c r="P20" s="327">
        <f t="shared" si="21"/>
        <v>0.4975517273058343</v>
      </c>
      <c r="Q20" s="327">
        <f t="shared" si="21"/>
        <v>0.45032848142923859</v>
      </c>
      <c r="R20" s="564" t="s">
        <v>238</v>
      </c>
    </row>
    <row r="21" spans="1:24" ht="31.05" customHeight="1" thickBot="1" x14ac:dyDescent="0.3">
      <c r="C21" s="302"/>
      <c r="D21" s="256"/>
      <c r="E21" s="256"/>
      <c r="F21" s="256"/>
      <c r="G21" s="256"/>
      <c r="H21" s="256"/>
      <c r="I21" s="256"/>
      <c r="J21" s="256"/>
      <c r="K21" s="256"/>
      <c r="L21" s="256"/>
      <c r="M21" s="256"/>
      <c r="N21" s="256"/>
      <c r="O21" s="256"/>
      <c r="P21" s="256"/>
      <c r="Q21" s="256"/>
      <c r="R21" s="256"/>
    </row>
    <row r="22" spans="1:24" ht="27.6" customHeight="1" thickBot="1" x14ac:dyDescent="0.3">
      <c r="C22" s="307" t="s">
        <v>240</v>
      </c>
    </row>
    <row r="23" spans="1:24" ht="20.100000000000001" customHeight="1" x14ac:dyDescent="0.25">
      <c r="C23" s="686" t="s">
        <v>247</v>
      </c>
      <c r="D23" s="389" t="s">
        <v>146</v>
      </c>
      <c r="E23" s="835" t="s">
        <v>242</v>
      </c>
      <c r="F23" s="836"/>
      <c r="G23" s="836"/>
      <c r="H23" s="836"/>
      <c r="I23" s="836"/>
      <c r="J23" s="837"/>
      <c r="U23" s="66"/>
      <c r="V23" s="66"/>
      <c r="W23" s="66"/>
      <c r="X23" s="66"/>
    </row>
    <row r="24" spans="1:24" ht="20.100000000000001" customHeight="1" x14ac:dyDescent="0.25">
      <c r="C24" s="687" t="s">
        <v>248</v>
      </c>
      <c r="D24" s="390">
        <v>5</v>
      </c>
      <c r="E24" s="832" t="s">
        <v>243</v>
      </c>
      <c r="F24" s="833"/>
      <c r="G24" s="833"/>
      <c r="H24" s="833"/>
      <c r="I24" s="833"/>
      <c r="J24" s="834"/>
      <c r="U24" s="66"/>
      <c r="V24" s="66"/>
      <c r="W24" s="66"/>
      <c r="X24" s="66"/>
    </row>
    <row r="25" spans="1:24" ht="20.100000000000001" customHeight="1" thickBot="1" x14ac:dyDescent="0.3">
      <c r="C25" s="688" t="s">
        <v>249</v>
      </c>
      <c r="D25" s="391">
        <v>0</v>
      </c>
      <c r="E25" s="829" t="s">
        <v>243</v>
      </c>
      <c r="F25" s="830"/>
      <c r="G25" s="830"/>
      <c r="H25" s="830"/>
      <c r="I25" s="830"/>
      <c r="J25" s="831"/>
      <c r="U25" s="66"/>
      <c r="V25" s="66"/>
      <c r="W25" s="66"/>
      <c r="X25" s="66"/>
    </row>
    <row r="26" spans="1:24" ht="16.05" customHeight="1" thickBot="1" x14ac:dyDescent="0.3">
      <c r="C26" s="299"/>
      <c r="D26" s="306"/>
      <c r="E26" s="306"/>
      <c r="F26" s="306"/>
      <c r="G26" s="306"/>
      <c r="H26" s="306"/>
      <c r="I26" s="306"/>
      <c r="J26" s="306"/>
      <c r="K26" s="306"/>
      <c r="L26" s="306"/>
      <c r="M26" s="306"/>
      <c r="N26" s="306"/>
      <c r="O26" s="306"/>
      <c r="P26" s="306"/>
      <c r="Q26" s="306"/>
      <c r="R26" s="306"/>
      <c r="U26" s="66"/>
      <c r="V26" s="66"/>
      <c r="W26" s="66"/>
      <c r="X26" s="66"/>
    </row>
    <row r="27" spans="1:24" ht="20.100000000000001" customHeight="1" thickBot="1" x14ac:dyDescent="0.3">
      <c r="D27" s="347">
        <v>1</v>
      </c>
      <c r="E27" s="334">
        <v>2</v>
      </c>
      <c r="F27" s="334">
        <v>3</v>
      </c>
      <c r="G27" s="334">
        <v>4</v>
      </c>
      <c r="H27" s="334">
        <v>5</v>
      </c>
      <c r="I27" s="334">
        <v>6</v>
      </c>
      <c r="J27" s="334">
        <v>7</v>
      </c>
      <c r="K27" s="334">
        <v>8</v>
      </c>
      <c r="L27" s="334">
        <v>9</v>
      </c>
      <c r="M27" s="334">
        <v>10</v>
      </c>
      <c r="N27" s="334">
        <v>11</v>
      </c>
      <c r="O27" s="334">
        <v>12</v>
      </c>
      <c r="P27" s="334">
        <v>13</v>
      </c>
      <c r="Q27" s="334">
        <v>14</v>
      </c>
      <c r="R27" s="348" t="s">
        <v>238</v>
      </c>
      <c r="U27" s="66"/>
      <c r="V27" s="66"/>
      <c r="W27" s="66"/>
      <c r="X27" s="66"/>
    </row>
    <row r="28" spans="1:24" ht="20.100000000000001" customHeight="1" thickBot="1" x14ac:dyDescent="0.3">
      <c r="C28" s="308"/>
      <c r="D28" s="630" t="s">
        <v>111</v>
      </c>
      <c r="E28" s="631" t="s">
        <v>112</v>
      </c>
      <c r="F28" s="631" t="s">
        <v>113</v>
      </c>
      <c r="G28" s="631" t="s">
        <v>114</v>
      </c>
      <c r="H28" s="631" t="s">
        <v>115</v>
      </c>
      <c r="I28" s="632" t="s">
        <v>116</v>
      </c>
      <c r="J28" s="631" t="s">
        <v>117</v>
      </c>
      <c r="K28" s="631" t="s">
        <v>118</v>
      </c>
      <c r="L28" s="631" t="s">
        <v>119</v>
      </c>
      <c r="M28" s="631" t="s">
        <v>120</v>
      </c>
      <c r="N28" s="631" t="s">
        <v>121</v>
      </c>
      <c r="O28" s="631" t="s">
        <v>122</v>
      </c>
      <c r="P28" s="631" t="s">
        <v>184</v>
      </c>
      <c r="Q28" s="631" t="s">
        <v>185</v>
      </c>
      <c r="R28" s="349" t="s">
        <v>238</v>
      </c>
      <c r="U28" s="66"/>
      <c r="V28" s="66"/>
      <c r="W28" s="66"/>
      <c r="X28" s="66"/>
    </row>
    <row r="29" spans="1:24" ht="20.100000000000001" customHeight="1" x14ac:dyDescent="0.25">
      <c r="C29" s="681" t="s">
        <v>250</v>
      </c>
      <c r="D29" s="335">
        <v>0</v>
      </c>
      <c r="E29" s="336">
        <v>0</v>
      </c>
      <c r="F29" s="336">
        <v>0</v>
      </c>
      <c r="G29" s="336">
        <v>0</v>
      </c>
      <c r="H29" s="336">
        <v>0</v>
      </c>
      <c r="I29" s="337"/>
      <c r="J29" s="337"/>
      <c r="K29" s="337"/>
      <c r="L29" s="337"/>
      <c r="M29" s="337"/>
      <c r="N29" s="337"/>
      <c r="O29" s="337"/>
      <c r="P29" s="337"/>
      <c r="Q29" s="337"/>
      <c r="R29" s="331" t="s">
        <v>238</v>
      </c>
      <c r="U29" s="66"/>
      <c r="V29" s="66"/>
      <c r="W29" s="66"/>
      <c r="X29" s="66"/>
    </row>
    <row r="30" spans="1:24" ht="20.100000000000001" customHeight="1" x14ac:dyDescent="0.25">
      <c r="A30" s="294"/>
      <c r="B30" s="294"/>
      <c r="C30" s="350" t="s">
        <v>252</v>
      </c>
      <c r="D30" s="338">
        <f t="shared" ref="D30:Q30" si="22">IF(D27=$D24+6,-$D25,0)</f>
        <v>0</v>
      </c>
      <c r="E30" s="339">
        <f t="shared" si="22"/>
        <v>0</v>
      </c>
      <c r="F30" s="339">
        <f t="shared" si="22"/>
        <v>0</v>
      </c>
      <c r="G30" s="339">
        <f t="shared" si="22"/>
        <v>0</v>
      </c>
      <c r="H30" s="339">
        <f t="shared" si="22"/>
        <v>0</v>
      </c>
      <c r="I30" s="339">
        <f t="shared" si="22"/>
        <v>0</v>
      </c>
      <c r="J30" s="339">
        <f t="shared" si="22"/>
        <v>0</v>
      </c>
      <c r="K30" s="339">
        <f t="shared" si="22"/>
        <v>0</v>
      </c>
      <c r="L30" s="339">
        <f t="shared" si="22"/>
        <v>0</v>
      </c>
      <c r="M30" s="339">
        <f t="shared" si="22"/>
        <v>0</v>
      </c>
      <c r="N30" s="339">
        <f t="shared" si="22"/>
        <v>0</v>
      </c>
      <c r="O30" s="339">
        <f t="shared" si="22"/>
        <v>0</v>
      </c>
      <c r="P30" s="339">
        <f t="shared" si="22"/>
        <v>0</v>
      </c>
      <c r="Q30" s="339">
        <f t="shared" si="22"/>
        <v>0</v>
      </c>
      <c r="R30" s="332" t="s">
        <v>238</v>
      </c>
      <c r="S30" s="294"/>
      <c r="T30" s="294"/>
      <c r="U30" s="66"/>
      <c r="V30" s="66"/>
      <c r="W30" s="66"/>
      <c r="X30" s="66"/>
    </row>
    <row r="31" spans="1:24" ht="20.100000000000001" customHeight="1" thickBot="1" x14ac:dyDescent="0.3">
      <c r="C31" s="351" t="s">
        <v>245</v>
      </c>
      <c r="D31" s="355">
        <v>0</v>
      </c>
      <c r="E31" s="356">
        <v>0</v>
      </c>
      <c r="F31" s="356">
        <v>0</v>
      </c>
      <c r="G31" s="356">
        <v>0</v>
      </c>
      <c r="H31" s="356">
        <v>0</v>
      </c>
      <c r="I31" s="342">
        <f t="shared" ref="I31:Q31" si="23">IF($D$23="ROI",IF(I27&lt;=$D24+5,-$J36/I$15,0),IF($D$23="NI",IF(I27&lt;=$D24+5,-$J36/I$19,0)))</f>
        <v>0</v>
      </c>
      <c r="J31" s="342">
        <f t="shared" si="23"/>
        <v>0</v>
      </c>
      <c r="K31" s="342">
        <f t="shared" si="23"/>
        <v>0</v>
      </c>
      <c r="L31" s="342">
        <f t="shared" si="23"/>
        <v>0</v>
      </c>
      <c r="M31" s="342">
        <f t="shared" si="23"/>
        <v>0</v>
      </c>
      <c r="N31" s="342">
        <f t="shared" si="23"/>
        <v>0</v>
      </c>
      <c r="O31" s="342">
        <f t="shared" si="23"/>
        <v>0</v>
      </c>
      <c r="P31" s="342">
        <f t="shared" si="23"/>
        <v>0</v>
      </c>
      <c r="Q31" s="342">
        <f t="shared" si="23"/>
        <v>0</v>
      </c>
      <c r="R31" s="343" t="s">
        <v>238</v>
      </c>
    </row>
    <row r="32" spans="1:24" ht="20.100000000000001" customHeight="1" thickTop="1" x14ac:dyDescent="0.25">
      <c r="C32" s="352" t="s">
        <v>246</v>
      </c>
      <c r="D32" s="344">
        <f t="shared" ref="D32:Q32" si="24">D31+D29+D30</f>
        <v>0</v>
      </c>
      <c r="E32" s="345">
        <f t="shared" si="24"/>
        <v>0</v>
      </c>
      <c r="F32" s="345">
        <f t="shared" si="24"/>
        <v>0</v>
      </c>
      <c r="G32" s="345">
        <f t="shared" si="24"/>
        <v>0</v>
      </c>
      <c r="H32" s="345">
        <f t="shared" si="24"/>
        <v>0</v>
      </c>
      <c r="I32" s="345">
        <f t="shared" si="24"/>
        <v>0</v>
      </c>
      <c r="J32" s="345">
        <f t="shared" si="24"/>
        <v>0</v>
      </c>
      <c r="K32" s="345">
        <f t="shared" si="24"/>
        <v>0</v>
      </c>
      <c r="L32" s="345">
        <f t="shared" si="24"/>
        <v>0</v>
      </c>
      <c r="M32" s="345">
        <f t="shared" si="24"/>
        <v>0</v>
      </c>
      <c r="N32" s="345">
        <f t="shared" si="24"/>
        <v>0</v>
      </c>
      <c r="O32" s="345">
        <f t="shared" si="24"/>
        <v>0</v>
      </c>
      <c r="P32" s="345">
        <f t="shared" si="24"/>
        <v>0</v>
      </c>
      <c r="Q32" s="345">
        <f t="shared" si="24"/>
        <v>0</v>
      </c>
      <c r="R32" s="346" t="s">
        <v>238</v>
      </c>
    </row>
    <row r="33" spans="3:18" ht="20.100000000000001" customHeight="1" thickBot="1" x14ac:dyDescent="0.3">
      <c r="C33" s="636" t="s">
        <v>294</v>
      </c>
      <c r="D33" s="340">
        <f t="shared" ref="D33:Q33" si="25">IF($D$23="ROI",D32*D16,IF($D$23="NI",D32*D20))</f>
        <v>0</v>
      </c>
      <c r="E33" s="341">
        <f t="shared" si="25"/>
        <v>0</v>
      </c>
      <c r="F33" s="341">
        <f t="shared" si="25"/>
        <v>0</v>
      </c>
      <c r="G33" s="341">
        <f t="shared" si="25"/>
        <v>0</v>
      </c>
      <c r="H33" s="341">
        <f>IF($D$23="ROI",H32*H16,IF($D$23="NI",H32*H20))</f>
        <v>0</v>
      </c>
      <c r="I33" s="341">
        <f>IF($D$23="ROI",I32*I16,IF($D$23="NI",I32*I20))</f>
        <v>0</v>
      </c>
      <c r="J33" s="341">
        <f>IF($D$23="ROI",J32*J16,IF($D$23="NI",J32*J20))</f>
        <v>0</v>
      </c>
      <c r="K33" s="341">
        <f t="shared" si="25"/>
        <v>0</v>
      </c>
      <c r="L33" s="341">
        <f t="shared" si="25"/>
        <v>0</v>
      </c>
      <c r="M33" s="341">
        <f t="shared" si="25"/>
        <v>0</v>
      </c>
      <c r="N33" s="341">
        <f t="shared" si="25"/>
        <v>0</v>
      </c>
      <c r="O33" s="341">
        <f t="shared" si="25"/>
        <v>0</v>
      </c>
      <c r="P33" s="341">
        <f t="shared" si="25"/>
        <v>0</v>
      </c>
      <c r="Q33" s="341">
        <f t="shared" si="25"/>
        <v>0</v>
      </c>
      <c r="R33" s="333" t="s">
        <v>238</v>
      </c>
    </row>
    <row r="34" spans="3:18" ht="10.5" customHeight="1" thickBot="1" x14ac:dyDescent="0.3">
      <c r="C34" s="353"/>
      <c r="D34" s="295"/>
      <c r="E34" s="295"/>
      <c r="F34" s="295"/>
      <c r="G34" s="295"/>
      <c r="H34" s="295"/>
      <c r="I34" s="295"/>
      <c r="J34" s="295"/>
      <c r="K34" s="295"/>
      <c r="L34" s="295"/>
      <c r="M34" s="295"/>
      <c r="N34" s="295"/>
      <c r="O34" s="295"/>
      <c r="P34" s="295"/>
      <c r="Q34" s="295"/>
    </row>
    <row r="35" spans="3:18" ht="29.1" customHeight="1" x14ac:dyDescent="0.25">
      <c r="C35" s="824" t="s">
        <v>254</v>
      </c>
      <c r="D35" s="357"/>
      <c r="E35" s="637" t="s">
        <v>277</v>
      </c>
      <c r="F35" s="638" t="s">
        <v>276</v>
      </c>
      <c r="G35" s="638" t="s">
        <v>275</v>
      </c>
      <c r="H35" s="639" t="s">
        <v>244</v>
      </c>
      <c r="I35" s="548" t="s">
        <v>189</v>
      </c>
      <c r="J35" s="544" t="s">
        <v>123</v>
      </c>
    </row>
    <row r="36" spans="3:18" ht="14.7" customHeight="1" thickBot="1" x14ac:dyDescent="0.3">
      <c r="C36" s="825"/>
      <c r="D36" s="359"/>
      <c r="E36" s="545">
        <f>IF($D23="ROI",E29*E$16/SUMIF($I$27:$M$27,"&lt;="&amp;$D24+5,$I$14:$M$14),IF($D23="NI",E29*E$20/SUMIF($I$27:$M$27,"&lt;="&amp;$D24+5,$I$18:$M$18)))</f>
        <v>0</v>
      </c>
      <c r="F36" s="547">
        <f>IF($D23="ROI",F29*F$16/SUMIF($I$27:$M$27,"&lt;="&amp;$D24+5,$I$14:$M$14),IF($D23="NI",F29*F$20/SUMIF($I$27:$M$27,"&lt;="&amp;$D24+5,$I$18:$M$18)))</f>
        <v>0</v>
      </c>
      <c r="G36" s="547">
        <f>IF($D23="ROI",G29*G$16/SUMIF($I$27:$M$27,"&lt;="&amp;$D24+5,$I$14:$M$14),IF($D23="NI",G29*G$20/SUMIF($I$27:$M$27,"&lt;="&amp;$D24+5,$I$18:$M$18)))</f>
        <v>0</v>
      </c>
      <c r="H36" s="546">
        <f>IF($D23="ROI",H29*H$16/SUMIF($I$27:$M$27,"&lt;="&amp;$D24+5,$I$14:$M$14),IF($D23="NI",H29*H$20/SUMIF($I$27:$M$27,"&lt;="&amp;$D24+5,$I$18:$M$18)))</f>
        <v>0</v>
      </c>
      <c r="I36" s="543">
        <f>IF(D23="ROI",SUMPRODUCT($E$16:$Q$16,E30:Q30)/SUMIF(I27:Q27,"&lt;="&amp;D24+5,$I$14:$Q$14),IF(D23="NI",SUMPRODUCT($E$20:$Q$20, E30:Q30)/SUMIF(I27:Q27,"&lt;="&amp;D24+5,$I$18:$Q$18)))</f>
        <v>0</v>
      </c>
      <c r="J36" s="477">
        <f>SUM(E36:I36)</f>
        <v>0</v>
      </c>
      <c r="M36" s="296"/>
    </row>
    <row r="37" spans="3:18" ht="16.05" customHeight="1" x14ac:dyDescent="0.25">
      <c r="C37" s="354"/>
    </row>
    <row r="38" spans="3:18" x14ac:dyDescent="0.25"/>
    <row r="39" spans="3:18" x14ac:dyDescent="0.25"/>
  </sheetData>
  <mergeCells count="5">
    <mergeCell ref="C35:C36"/>
    <mergeCell ref="C3:R3"/>
    <mergeCell ref="E25:J25"/>
    <mergeCell ref="E24:J24"/>
    <mergeCell ref="E23:J23"/>
  </mergeCells>
  <phoneticPr fontId="61" type="noConversion"/>
  <dataValidations disablePrompts="1" count="1">
    <dataValidation type="list" allowBlank="1" showInputMessage="1" showErrorMessage="1" sqref="D23" xr:uid="{00000000-0002-0000-0500-000000000000}">
      <formula1>"ROI, NI"</formula1>
    </dataValidation>
  </dataValidations>
  <pageMargins left="0.75" right="0.75" top="1" bottom="1" header="0.5" footer="0.5"/>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85"/>
  <sheetViews>
    <sheetView zoomScaleNormal="100" zoomScaleSheetLayoutView="70" workbookViewId="0">
      <selection activeCell="B48" sqref="B48:B49"/>
    </sheetView>
  </sheetViews>
  <sheetFormatPr defaultColWidth="0" defaultRowHeight="14.7" customHeight="1" zeroHeight="1" x14ac:dyDescent="0.25"/>
  <cols>
    <col min="1" max="1" width="3.5546875" style="2" customWidth="1"/>
    <col min="2" max="2" width="60" style="2" customWidth="1"/>
    <col min="3" max="6" width="10.5546875" style="2" customWidth="1"/>
    <col min="7" max="7" width="11.77734375" style="2" bestFit="1" customWidth="1"/>
    <col min="8" max="18" width="10.5546875" style="2" customWidth="1"/>
    <col min="19" max="20" width="9.21875" style="2" customWidth="1"/>
    <col min="21" max="16384" width="9.21875" style="2" hidden="1"/>
  </cols>
  <sheetData>
    <row r="1" spans="1:19" ht="18.45" customHeight="1" x14ac:dyDescent="0.35">
      <c r="B1" s="640" t="s">
        <v>295</v>
      </c>
      <c r="S1" s="8"/>
    </row>
    <row r="2" spans="1:19" ht="24" customHeight="1" thickBot="1" x14ac:dyDescent="0.35">
      <c r="A2" s="29"/>
      <c r="B2" s="28"/>
      <c r="S2" s="8"/>
    </row>
    <row r="3" spans="1:19" ht="34.5" customHeight="1" thickBot="1" x14ac:dyDescent="0.35">
      <c r="A3" s="29"/>
      <c r="B3" s="841" t="s">
        <v>296</v>
      </c>
      <c r="C3" s="842"/>
      <c r="D3" s="842"/>
      <c r="E3" s="842"/>
      <c r="F3" s="842"/>
      <c r="G3" s="842"/>
      <c r="H3" s="842"/>
      <c r="I3" s="842"/>
      <c r="J3" s="842"/>
      <c r="K3" s="842"/>
      <c r="L3" s="842"/>
      <c r="M3" s="842"/>
      <c r="N3" s="842"/>
      <c r="O3" s="842"/>
      <c r="P3" s="842"/>
      <c r="Q3" s="842"/>
      <c r="R3" s="843"/>
      <c r="S3" s="8"/>
    </row>
    <row r="4" spans="1:19" ht="13.05" customHeight="1" thickBot="1" x14ac:dyDescent="0.35">
      <c r="A4" s="29"/>
      <c r="B4" s="41"/>
      <c r="C4" s="41"/>
      <c r="D4" s="41"/>
      <c r="E4" s="41"/>
      <c r="F4" s="41"/>
      <c r="G4" s="41"/>
      <c r="H4" s="41"/>
      <c r="I4" s="41"/>
      <c r="J4" s="41"/>
      <c r="K4" s="41"/>
      <c r="L4" s="41"/>
      <c r="M4" s="41"/>
      <c r="S4" s="8"/>
    </row>
    <row r="5" spans="1:19" ht="14.7" customHeight="1" thickBot="1" x14ac:dyDescent="0.35">
      <c r="A5" s="29"/>
      <c r="B5" s="28"/>
      <c r="C5" s="641" t="s">
        <v>110</v>
      </c>
      <c r="D5" s="642" t="s">
        <v>111</v>
      </c>
      <c r="E5" s="642" t="s">
        <v>112</v>
      </c>
      <c r="F5" s="642" t="s">
        <v>113</v>
      </c>
      <c r="G5" s="642" t="s">
        <v>114</v>
      </c>
      <c r="H5" s="642" t="s">
        <v>115</v>
      </c>
      <c r="I5" s="643" t="s">
        <v>116</v>
      </c>
      <c r="J5" s="642" t="s">
        <v>117</v>
      </c>
      <c r="K5" s="642" t="s">
        <v>118</v>
      </c>
      <c r="L5" s="642" t="s">
        <v>119</v>
      </c>
      <c r="M5" s="642" t="s">
        <v>120</v>
      </c>
      <c r="N5" s="642" t="s">
        <v>121</v>
      </c>
      <c r="O5" s="642" t="s">
        <v>122</v>
      </c>
      <c r="P5" s="642" t="s">
        <v>184</v>
      </c>
      <c r="Q5" s="642" t="s">
        <v>185</v>
      </c>
      <c r="R5" s="644" t="s">
        <v>186</v>
      </c>
      <c r="S5" s="32"/>
    </row>
    <row r="6" spans="1:19" ht="14.7" customHeight="1" x14ac:dyDescent="0.3">
      <c r="A6" s="29"/>
      <c r="B6" s="378" t="s">
        <v>136</v>
      </c>
      <c r="C6" s="645">
        <v>5.5100000000000003E-2</v>
      </c>
      <c r="D6" s="646">
        <v>5.5100000000000003E-2</v>
      </c>
      <c r="E6" s="646">
        <v>5.5100000000000003E-2</v>
      </c>
      <c r="F6" s="646">
        <v>5.5100000000000003E-2</v>
      </c>
      <c r="G6" s="646">
        <v>5.5100000000000003E-2</v>
      </c>
      <c r="H6" s="646">
        <v>5.5100000000000003E-2</v>
      </c>
      <c r="I6" s="646">
        <v>5.5100000000000003E-2</v>
      </c>
      <c r="J6" s="646">
        <v>5.5100000000000003E-2</v>
      </c>
      <c r="K6" s="646">
        <v>5.5100000000000003E-2</v>
      </c>
      <c r="L6" s="646">
        <v>5.5100000000000003E-2</v>
      </c>
      <c r="M6" s="646">
        <v>5.5100000000000003E-2</v>
      </c>
      <c r="N6" s="646">
        <v>5.5100000000000003E-2</v>
      </c>
      <c r="O6" s="646">
        <v>5.5100000000000003E-2</v>
      </c>
      <c r="P6" s="646">
        <v>5.5100000000000003E-2</v>
      </c>
      <c r="Q6" s="646">
        <v>5.5100000000000003E-2</v>
      </c>
      <c r="R6" s="647">
        <v>5.5100000000000003E-2</v>
      </c>
    </row>
    <row r="7" spans="1:19" ht="14.7" customHeight="1" thickBot="1" x14ac:dyDescent="0.35">
      <c r="A7" s="29"/>
      <c r="B7" s="379" t="s">
        <v>137</v>
      </c>
      <c r="C7" s="366">
        <v>0.02</v>
      </c>
      <c r="D7" s="367">
        <v>8.1000000000000003E-2</v>
      </c>
      <c r="E7" s="367">
        <v>5.1999999999999998E-2</v>
      </c>
      <c r="F7" s="367">
        <v>0.02</v>
      </c>
      <c r="G7" s="367">
        <v>0.02</v>
      </c>
      <c r="H7" s="367">
        <v>0.02</v>
      </c>
      <c r="I7" s="367">
        <v>0.02</v>
      </c>
      <c r="J7" s="367">
        <v>0.02</v>
      </c>
      <c r="K7" s="367">
        <v>0.02</v>
      </c>
      <c r="L7" s="367">
        <v>0.02</v>
      </c>
      <c r="M7" s="367">
        <v>0.02</v>
      </c>
      <c r="N7" s="367">
        <v>0.02</v>
      </c>
      <c r="O7" s="367">
        <v>0.02</v>
      </c>
      <c r="P7" s="367">
        <v>0.02</v>
      </c>
      <c r="Q7" s="367">
        <v>0.02</v>
      </c>
      <c r="R7" s="368">
        <v>0.02</v>
      </c>
    </row>
    <row r="8" spans="1:19" ht="14.7" customHeight="1" thickBot="1" x14ac:dyDescent="0.35">
      <c r="A8" s="29"/>
      <c r="B8" s="8"/>
      <c r="C8" s="8"/>
      <c r="D8" s="8"/>
      <c r="E8" s="8"/>
      <c r="F8" s="8"/>
      <c r="G8" s="8"/>
      <c r="H8" s="8"/>
      <c r="I8" s="8"/>
      <c r="J8" s="8"/>
      <c r="K8" s="8"/>
      <c r="L8" s="8"/>
      <c r="M8" s="8"/>
      <c r="N8" s="8"/>
      <c r="O8" s="8"/>
      <c r="P8" s="8"/>
      <c r="Q8" s="8"/>
      <c r="R8" s="8"/>
    </row>
    <row r="9" spans="1:19" ht="14.7" customHeight="1" x14ac:dyDescent="0.3">
      <c r="A9" s="29"/>
      <c r="B9" s="378" t="s">
        <v>138</v>
      </c>
      <c r="C9" s="645">
        <v>8.3199999999999996E-2</v>
      </c>
      <c r="D9" s="646">
        <v>8.3199999999999996E-2</v>
      </c>
      <c r="E9" s="646">
        <v>8.3199999999999996E-2</v>
      </c>
      <c r="F9" s="646">
        <v>8.3199999999999996E-2</v>
      </c>
      <c r="G9" s="646">
        <v>8.3199999999999996E-2</v>
      </c>
      <c r="H9" s="646">
        <v>8.3199999999999996E-2</v>
      </c>
      <c r="I9" s="646">
        <v>8.3199999999999996E-2</v>
      </c>
      <c r="J9" s="646">
        <v>8.3199999999999996E-2</v>
      </c>
      <c r="K9" s="646">
        <v>8.3199999999999996E-2</v>
      </c>
      <c r="L9" s="646">
        <v>8.3199999999999996E-2</v>
      </c>
      <c r="M9" s="646">
        <v>8.3199999999999996E-2</v>
      </c>
      <c r="N9" s="646">
        <v>8.3199999999999996E-2</v>
      </c>
      <c r="O9" s="646">
        <v>8.3199999999999996E-2</v>
      </c>
      <c r="P9" s="646">
        <v>8.3199999999999996E-2</v>
      </c>
      <c r="Q9" s="646">
        <v>8.3199999999999996E-2</v>
      </c>
      <c r="R9" s="647">
        <v>8.3199999999999996E-2</v>
      </c>
    </row>
    <row r="10" spans="1:19" ht="14.7" customHeight="1" thickBot="1" x14ac:dyDescent="0.35">
      <c r="A10" s="29"/>
      <c r="B10" s="379" t="s">
        <v>139</v>
      </c>
      <c r="C10" s="366">
        <v>0.02</v>
      </c>
      <c r="D10" s="367">
        <v>7.9000000000000001E-2</v>
      </c>
      <c r="E10" s="367">
        <v>6.8000000000000005E-2</v>
      </c>
      <c r="F10" s="367">
        <v>2.1999999999999999E-2</v>
      </c>
      <c r="G10" s="367">
        <v>0.02</v>
      </c>
      <c r="H10" s="367">
        <v>0.02</v>
      </c>
      <c r="I10" s="367">
        <v>0.02</v>
      </c>
      <c r="J10" s="367">
        <v>0.02</v>
      </c>
      <c r="K10" s="367">
        <v>0.02</v>
      </c>
      <c r="L10" s="367">
        <v>0.02</v>
      </c>
      <c r="M10" s="367">
        <v>0.02</v>
      </c>
      <c r="N10" s="367">
        <v>0.02</v>
      </c>
      <c r="O10" s="367">
        <v>0.02</v>
      </c>
      <c r="P10" s="367">
        <v>0.02</v>
      </c>
      <c r="Q10" s="367">
        <v>0.02</v>
      </c>
      <c r="R10" s="368">
        <v>0.02</v>
      </c>
    </row>
    <row r="11" spans="1:19" ht="14.7" customHeight="1" thickBot="1" x14ac:dyDescent="0.35">
      <c r="A11" s="29"/>
      <c r="B11" s="8"/>
      <c r="C11" s="362"/>
      <c r="S11" s="8"/>
    </row>
    <row r="12" spans="1:19" ht="14.7" customHeight="1" x14ac:dyDescent="0.3">
      <c r="A12" s="29"/>
      <c r="B12" s="378" t="s">
        <v>140</v>
      </c>
      <c r="C12" s="369">
        <f t="shared" ref="C12:H13" si="0">D12*(1+C6)</f>
        <v>1.3796271686129198</v>
      </c>
      <c r="D12" s="370">
        <f t="shared" si="0"/>
        <v>1.3075795361699554</v>
      </c>
      <c r="E12" s="370">
        <f t="shared" si="0"/>
        <v>1.2392944139607198</v>
      </c>
      <c r="F12" s="370">
        <f t="shared" si="0"/>
        <v>1.1745753141509998</v>
      </c>
      <c r="G12" s="370">
        <f t="shared" si="0"/>
        <v>1.1132360099999998</v>
      </c>
      <c r="H12" s="370">
        <f t="shared" si="0"/>
        <v>1.0550999999999999</v>
      </c>
      <c r="I12" s="370">
        <v>1</v>
      </c>
      <c r="J12" s="370">
        <f t="shared" ref="J12:R12" si="1">I12/(1+J6)</f>
        <v>0.94777746185195721</v>
      </c>
      <c r="K12" s="370">
        <f t="shared" si="1"/>
        <v>0.89828211719453821</v>
      </c>
      <c r="L12" s="370">
        <f t="shared" si="1"/>
        <v>0.85137154506164181</v>
      </c>
      <c r="M12" s="370">
        <f t="shared" si="1"/>
        <v>0.80691076207150214</v>
      </c>
      <c r="N12" s="370">
        <f t="shared" si="1"/>
        <v>0.76477183401715687</v>
      </c>
      <c r="O12" s="370">
        <f t="shared" si="1"/>
        <v>0.72483350774064725</v>
      </c>
      <c r="P12" s="370">
        <f t="shared" si="1"/>
        <v>0.68698086223168164</v>
      </c>
      <c r="Q12" s="370">
        <f t="shared" si="1"/>
        <v>0.65110497794681232</v>
      </c>
      <c r="R12" s="371">
        <f t="shared" si="1"/>
        <v>0.61710262339760436</v>
      </c>
      <c r="S12" s="8"/>
    </row>
    <row r="13" spans="1:19" ht="14.7" customHeight="1" x14ac:dyDescent="0.3">
      <c r="A13" s="29"/>
      <c r="B13" s="380" t="s">
        <v>141</v>
      </c>
      <c r="C13" s="372">
        <f t="shared" si="0"/>
        <v>1.2309548415379201</v>
      </c>
      <c r="D13" s="373">
        <f t="shared" si="0"/>
        <v>1.206818472096</v>
      </c>
      <c r="E13" s="373">
        <f t="shared" si="0"/>
        <v>1.116390816</v>
      </c>
      <c r="F13" s="373">
        <f t="shared" si="0"/>
        <v>1.0612079999999999</v>
      </c>
      <c r="G13" s="373">
        <f t="shared" si="0"/>
        <v>1.0404</v>
      </c>
      <c r="H13" s="373">
        <f t="shared" si="0"/>
        <v>1.02</v>
      </c>
      <c r="I13" s="373">
        <v>1</v>
      </c>
      <c r="J13" s="373">
        <f t="shared" ref="J13:R13" si="2">I13/(1+J7)</f>
        <v>0.98039215686274506</v>
      </c>
      <c r="K13" s="373">
        <f t="shared" si="2"/>
        <v>0.96116878123798533</v>
      </c>
      <c r="L13" s="373">
        <f t="shared" si="2"/>
        <v>0.94232233454704439</v>
      </c>
      <c r="M13" s="373">
        <f t="shared" si="2"/>
        <v>0.92384542602651409</v>
      </c>
      <c r="N13" s="373">
        <f t="shared" si="2"/>
        <v>0.90573080982991572</v>
      </c>
      <c r="O13" s="373">
        <f t="shared" si="2"/>
        <v>0.88797138218619187</v>
      </c>
      <c r="P13" s="373">
        <f t="shared" si="2"/>
        <v>0.87056017861391355</v>
      </c>
      <c r="Q13" s="373">
        <f t="shared" si="2"/>
        <v>0.85349037119011129</v>
      </c>
      <c r="R13" s="374">
        <f t="shared" si="2"/>
        <v>0.83675526587265814</v>
      </c>
      <c r="S13" s="8"/>
    </row>
    <row r="14" spans="1:19" ht="14.7" customHeight="1" thickBot="1" x14ac:dyDescent="0.35">
      <c r="A14" s="29"/>
      <c r="B14" s="379" t="s">
        <v>142</v>
      </c>
      <c r="C14" s="375">
        <f>C12*C13</f>
        <v>1.698258742721326</v>
      </c>
      <c r="D14" s="376">
        <f>D12*D13</f>
        <v>1.578011137984622</v>
      </c>
      <c r="E14" s="376">
        <f t="shared" ref="E14:H14" si="3">E12*E13</f>
        <v>1.3835369020658499</v>
      </c>
      <c r="F14" s="376">
        <f t="shared" si="3"/>
        <v>1.2464687199795541</v>
      </c>
      <c r="G14" s="376">
        <f t="shared" si="3"/>
        <v>1.1582107448039998</v>
      </c>
      <c r="H14" s="376">
        <f t="shared" si="3"/>
        <v>1.0762019999999999</v>
      </c>
      <c r="I14" s="376">
        <v>1</v>
      </c>
      <c r="J14" s="376">
        <f t="shared" ref="J14:R14" si="4">J12*J13</f>
        <v>0.92919359005093838</v>
      </c>
      <c r="K14" s="376">
        <f t="shared" si="4"/>
        <v>0.86340072779175137</v>
      </c>
      <c r="L14" s="376">
        <f t="shared" si="4"/>
        <v>0.80226642190941055</v>
      </c>
      <c r="M14" s="376">
        <f t="shared" si="4"/>
        <v>0.74546081675132603</v>
      </c>
      <c r="N14" s="376">
        <f t="shared" si="4"/>
        <v>0.69267741255946935</v>
      </c>
      <c r="O14" s="376">
        <f t="shared" si="4"/>
        <v>0.64363141172332838</v>
      </c>
      <c r="P14" s="376">
        <f t="shared" si="4"/>
        <v>0.59805818212875306</v>
      </c>
      <c r="Q14" s="376">
        <f t="shared" si="4"/>
        <v>0.55571182931155405</v>
      </c>
      <c r="R14" s="377">
        <f t="shared" si="4"/>
        <v>0.51636386971177728</v>
      </c>
      <c r="S14" s="8"/>
    </row>
    <row r="15" spans="1:19" ht="14.7" customHeight="1" thickBot="1" x14ac:dyDescent="0.35">
      <c r="A15" s="29"/>
      <c r="B15" s="8"/>
      <c r="C15" s="8"/>
      <c r="D15" s="8"/>
      <c r="S15" s="8"/>
    </row>
    <row r="16" spans="1:19" ht="14.7" customHeight="1" x14ac:dyDescent="0.3">
      <c r="A16" s="29"/>
      <c r="B16" s="378" t="s">
        <v>143</v>
      </c>
      <c r="C16" s="369">
        <f t="shared" ref="C16:H16" si="5">D16*(1+C9)</f>
        <v>1.6152952205244355</v>
      </c>
      <c r="D16" s="370">
        <f t="shared" si="5"/>
        <v>1.4912252774413179</v>
      </c>
      <c r="E16" s="370">
        <f t="shared" si="5"/>
        <v>1.3766850788786171</v>
      </c>
      <c r="F16" s="370">
        <f t="shared" si="5"/>
        <v>1.2709426503679997</v>
      </c>
      <c r="G16" s="370">
        <f t="shared" si="5"/>
        <v>1.1733222399999998</v>
      </c>
      <c r="H16" s="370">
        <f t="shared" si="5"/>
        <v>1.0831999999999999</v>
      </c>
      <c r="I16" s="370">
        <v>1</v>
      </c>
      <c r="J16" s="370">
        <f t="shared" ref="J16:R16" si="6">I16/(1+J9)</f>
        <v>0.92319054652880361</v>
      </c>
      <c r="K16" s="370">
        <f t="shared" si="6"/>
        <v>0.85228078520015105</v>
      </c>
      <c r="L16" s="370">
        <f t="shared" si="6"/>
        <v>0.7868175638849253</v>
      </c>
      <c r="M16" s="370">
        <f t="shared" si="6"/>
        <v>0.72638253682138598</v>
      </c>
      <c r="N16" s="370">
        <f t="shared" si="6"/>
        <v>0.67058949115711408</v>
      </c>
      <c r="O16" s="370">
        <f t="shared" si="6"/>
        <v>0.61908187883780841</v>
      </c>
      <c r="P16" s="370">
        <f t="shared" si="6"/>
        <v>0.57153053807035492</v>
      </c>
      <c r="Q16" s="370">
        <f t="shared" si="6"/>
        <v>0.5276315897990721</v>
      </c>
      <c r="R16" s="371">
        <f t="shared" si="6"/>
        <v>0.48710449575246689</v>
      </c>
      <c r="S16" s="8"/>
    </row>
    <row r="17" spans="1:20" ht="14.7" customHeight="1" x14ac:dyDescent="0.3">
      <c r="A17" s="29"/>
      <c r="B17" s="380" t="s">
        <v>144</v>
      </c>
      <c r="C17" s="372">
        <f>D17*(1+C10)</f>
        <v>1.19363907525408</v>
      </c>
      <c r="D17" s="373">
        <f>E17*(1+D10)</f>
        <v>1.170234387504</v>
      </c>
      <c r="E17" s="373">
        <f>F17*(1+F10)</f>
        <v>1.0845545759999999</v>
      </c>
      <c r="F17" s="373">
        <f>G17*(1+G10)</f>
        <v>1.0612079999999999</v>
      </c>
      <c r="G17" s="373">
        <f>H17*(1+H10)</f>
        <v>1.0404</v>
      </c>
      <c r="H17" s="373">
        <f>I17*(1+H10)</f>
        <v>1.02</v>
      </c>
      <c r="I17" s="373">
        <v>1</v>
      </c>
      <c r="J17" s="373">
        <f t="shared" ref="J17:R17" si="7">I17/(1+J10)</f>
        <v>0.98039215686274506</v>
      </c>
      <c r="K17" s="373">
        <f t="shared" si="7"/>
        <v>0.96116878123798533</v>
      </c>
      <c r="L17" s="373">
        <f t="shared" si="7"/>
        <v>0.94232233454704439</v>
      </c>
      <c r="M17" s="373">
        <f t="shared" si="7"/>
        <v>0.92384542602651409</v>
      </c>
      <c r="N17" s="373">
        <f t="shared" si="7"/>
        <v>0.90573080982991572</v>
      </c>
      <c r="O17" s="373">
        <f t="shared" si="7"/>
        <v>0.88797138218619187</v>
      </c>
      <c r="P17" s="373">
        <f t="shared" si="7"/>
        <v>0.87056017861391355</v>
      </c>
      <c r="Q17" s="373">
        <f t="shared" si="7"/>
        <v>0.85349037119011129</v>
      </c>
      <c r="R17" s="374">
        <f t="shared" si="7"/>
        <v>0.83675526587265814</v>
      </c>
      <c r="S17" s="8"/>
    </row>
    <row r="18" spans="1:20" ht="14.7" customHeight="1" thickBot="1" x14ac:dyDescent="0.35">
      <c r="A18" s="29"/>
      <c r="B18" s="379" t="s">
        <v>145</v>
      </c>
      <c r="C18" s="375">
        <f>C16*C17</f>
        <v>1.9280794932891223</v>
      </c>
      <c r="D18" s="376">
        <f>D16*D17</f>
        <v>1.7450830991770232</v>
      </c>
      <c r="E18" s="376">
        <f t="shared" ref="E18:H18" si="8">E16*E17</f>
        <v>1.4930901020087251</v>
      </c>
      <c r="F18" s="376">
        <f t="shared" si="8"/>
        <v>1.3487345081117241</v>
      </c>
      <c r="G18" s="376">
        <f t="shared" si="8"/>
        <v>1.2207244584959998</v>
      </c>
      <c r="H18" s="376">
        <f t="shared" si="8"/>
        <v>1.1048640000000001</v>
      </c>
      <c r="I18" s="376">
        <v>1</v>
      </c>
      <c r="J18" s="376">
        <f t="shared" ref="J18:R18" si="9">J16*J17</f>
        <v>0.90508877110667019</v>
      </c>
      <c r="K18" s="376">
        <f t="shared" si="9"/>
        <v>0.8191856835833824</v>
      </c>
      <c r="L18" s="376">
        <f t="shared" si="9"/>
        <v>0.74143576366266106</v>
      </c>
      <c r="M18" s="376">
        <f t="shared" si="9"/>
        <v>0.67106518418797334</v>
      </c>
      <c r="N18" s="376">
        <f t="shared" si="9"/>
        <v>0.607373562889164</v>
      </c>
      <c r="O18" s="376">
        <f t="shared" si="9"/>
        <v>0.54972699163803329</v>
      </c>
      <c r="P18" s="376">
        <f t="shared" si="9"/>
        <v>0.4975517273058343</v>
      </c>
      <c r="Q18" s="376">
        <f t="shared" si="9"/>
        <v>0.45032848142923859</v>
      </c>
      <c r="R18" s="377">
        <f t="shared" si="9"/>
        <v>0.40758725185112249</v>
      </c>
      <c r="S18" s="8"/>
    </row>
    <row r="19" spans="1:20" ht="14.7" customHeight="1" thickBot="1" x14ac:dyDescent="0.35">
      <c r="A19" s="29"/>
      <c r="B19" s="8"/>
      <c r="S19" s="8"/>
    </row>
    <row r="20" spans="1:20" ht="24" customHeight="1" thickBot="1" x14ac:dyDescent="0.35">
      <c r="A20" s="29"/>
      <c r="B20" s="648" t="s">
        <v>297</v>
      </c>
      <c r="C20" s="28"/>
      <c r="S20" s="8"/>
    </row>
    <row r="21" spans="1:20" ht="29.4" thickBot="1" x14ac:dyDescent="0.35">
      <c r="A21" s="29"/>
      <c r="B21" s="649" t="s">
        <v>298</v>
      </c>
      <c r="C21" s="399" t="s">
        <v>188</v>
      </c>
      <c r="D21" s="565"/>
      <c r="E21" s="53"/>
      <c r="F21" s="53"/>
      <c r="G21" s="53"/>
      <c r="H21" s="53"/>
      <c r="I21" s="53"/>
      <c r="S21" s="8"/>
    </row>
    <row r="22" spans="1:20" ht="15" thickBot="1" x14ac:dyDescent="0.35">
      <c r="A22" s="29"/>
      <c r="B22" s="479"/>
      <c r="C22" s="481"/>
      <c r="D22" s="476"/>
      <c r="E22" s="476"/>
      <c r="F22" s="476"/>
      <c r="G22" s="476"/>
      <c r="H22" s="476"/>
      <c r="I22" s="476"/>
      <c r="S22" s="8"/>
    </row>
    <row r="23" spans="1:20" ht="14.4" x14ac:dyDescent="0.3">
      <c r="A23" s="29"/>
      <c r="B23" s="853"/>
      <c r="C23" s="549"/>
      <c r="D23" s="855" t="s">
        <v>260</v>
      </c>
      <c r="E23" s="856"/>
      <c r="F23" s="856"/>
      <c r="G23" s="856"/>
      <c r="H23" s="857"/>
      <c r="I23" s="475"/>
      <c r="S23" s="8"/>
    </row>
    <row r="24" spans="1:20" ht="15" thickBot="1" x14ac:dyDescent="0.35">
      <c r="A24" s="29"/>
      <c r="B24" s="854"/>
      <c r="C24" s="550"/>
      <c r="D24" s="652" t="s">
        <v>115</v>
      </c>
      <c r="E24" s="653" t="s">
        <v>116</v>
      </c>
      <c r="F24" s="653" t="s">
        <v>117</v>
      </c>
      <c r="G24" s="653" t="s">
        <v>118</v>
      </c>
      <c r="H24" s="654" t="s">
        <v>119</v>
      </c>
      <c r="I24" s="475"/>
      <c r="S24" s="8"/>
    </row>
    <row r="25" spans="1:20" ht="29.4" thickBot="1" x14ac:dyDescent="0.35">
      <c r="A25" s="29"/>
      <c r="B25" s="679" t="s">
        <v>259</v>
      </c>
      <c r="C25" s="579"/>
      <c r="D25" s="551">
        <v>0</v>
      </c>
      <c r="E25" s="552">
        <v>0</v>
      </c>
      <c r="F25" s="552">
        <v>0</v>
      </c>
      <c r="G25" s="552">
        <v>0</v>
      </c>
      <c r="H25" s="553">
        <v>0</v>
      </c>
      <c r="I25" s="475"/>
      <c r="S25" s="8"/>
    </row>
    <row r="26" spans="1:20" ht="15" thickBot="1" x14ac:dyDescent="0.35">
      <c r="A26" s="29"/>
      <c r="B26" s="480"/>
      <c r="C26" s="482"/>
      <c r="D26" s="476"/>
      <c r="E26" s="476"/>
      <c r="F26" s="476"/>
      <c r="G26" s="476"/>
      <c r="H26" s="476"/>
      <c r="I26" s="476"/>
      <c r="S26" s="8"/>
    </row>
    <row r="27" spans="1:20" ht="45" customHeight="1" thickBot="1" x14ac:dyDescent="0.35">
      <c r="A27" s="29"/>
      <c r="B27" s="649" t="s">
        <v>299</v>
      </c>
      <c r="C27" s="399" t="s">
        <v>187</v>
      </c>
      <c r="D27" s="565"/>
      <c r="E27" s="53"/>
      <c r="F27" s="53"/>
      <c r="G27" s="53"/>
      <c r="H27" s="53"/>
      <c r="I27" s="53"/>
      <c r="S27" s="8"/>
    </row>
    <row r="28" spans="1:20" ht="25.05" customHeight="1" x14ac:dyDescent="0.3">
      <c r="A28" s="29"/>
      <c r="B28" s="388"/>
      <c r="S28" s="8"/>
    </row>
    <row r="29" spans="1:20" ht="25.05" customHeight="1" thickBot="1" x14ac:dyDescent="0.35">
      <c r="A29" s="29"/>
      <c r="B29" s="42"/>
      <c r="S29" s="8"/>
    </row>
    <row r="30" spans="1:20" ht="20.100000000000001" customHeight="1" thickBot="1" x14ac:dyDescent="0.35">
      <c r="A30" s="29"/>
      <c r="B30" s="478" t="s">
        <v>256</v>
      </c>
      <c r="C30" s="49"/>
      <c r="D30" s="50"/>
      <c r="E30" s="50"/>
      <c r="F30" s="50"/>
      <c r="G30" s="50"/>
      <c r="H30" s="50"/>
      <c r="I30" s="50"/>
      <c r="J30" s="50"/>
      <c r="K30" s="50"/>
      <c r="L30" s="50"/>
      <c r="M30" s="50"/>
      <c r="N30" s="50"/>
      <c r="O30" s="50"/>
      <c r="P30" s="50"/>
      <c r="Q30" s="50"/>
      <c r="R30" s="50"/>
      <c r="S30" s="31"/>
    </row>
    <row r="31" spans="1:20" ht="14.7" customHeight="1" x14ac:dyDescent="0.3">
      <c r="A31" s="29"/>
      <c r="B31" s="689" t="s">
        <v>239</v>
      </c>
      <c r="C31" s="400" t="s">
        <v>146</v>
      </c>
      <c r="D31" s="847" t="s">
        <v>242</v>
      </c>
      <c r="E31" s="848"/>
      <c r="F31" s="848"/>
      <c r="G31" s="848"/>
      <c r="H31" s="848"/>
      <c r="I31" s="848"/>
      <c r="J31" s="848"/>
      <c r="K31" s="848"/>
      <c r="L31" s="848"/>
      <c r="M31" s="848"/>
      <c r="N31" s="848"/>
      <c r="O31" s="848"/>
      <c r="P31" s="848"/>
      <c r="Q31" s="848"/>
      <c r="R31" s="848"/>
      <c r="S31" s="849"/>
    </row>
    <row r="32" spans="1:20" ht="14.7" customHeight="1" x14ac:dyDescent="0.3">
      <c r="A32" s="29"/>
      <c r="B32" s="689" t="s">
        <v>241</v>
      </c>
      <c r="C32" s="403">
        <v>5</v>
      </c>
      <c r="D32" s="844" t="s">
        <v>243</v>
      </c>
      <c r="E32" s="845"/>
      <c r="F32" s="845"/>
      <c r="G32" s="845"/>
      <c r="H32" s="845"/>
      <c r="I32" s="845"/>
      <c r="J32" s="845"/>
      <c r="K32" s="845"/>
      <c r="L32" s="845"/>
      <c r="M32" s="845"/>
      <c r="N32" s="845"/>
      <c r="O32" s="845"/>
      <c r="P32" s="845"/>
      <c r="Q32" s="845"/>
      <c r="R32" s="845"/>
      <c r="S32" s="846"/>
      <c r="T32" s="8"/>
    </row>
    <row r="33" spans="1:20" ht="14.7" customHeight="1" thickBot="1" x14ac:dyDescent="0.35">
      <c r="A33" s="29"/>
      <c r="B33" s="690" t="s">
        <v>251</v>
      </c>
      <c r="C33" s="402">
        <v>0</v>
      </c>
      <c r="D33" s="850" t="s">
        <v>243</v>
      </c>
      <c r="E33" s="851"/>
      <c r="F33" s="851"/>
      <c r="G33" s="851"/>
      <c r="H33" s="851"/>
      <c r="I33" s="851"/>
      <c r="J33" s="851"/>
      <c r="K33" s="851"/>
      <c r="L33" s="851"/>
      <c r="M33" s="851"/>
      <c r="N33" s="851"/>
      <c r="O33" s="851"/>
      <c r="P33" s="851"/>
      <c r="Q33" s="851"/>
      <c r="R33" s="851"/>
      <c r="S33" s="852"/>
      <c r="T33" s="8"/>
    </row>
    <row r="34" spans="1:20" ht="14.7" customHeight="1" x14ac:dyDescent="0.3">
      <c r="A34" s="29"/>
      <c r="B34" s="751"/>
      <c r="C34" s="394"/>
      <c r="D34" s="394">
        <v>1</v>
      </c>
      <c r="E34" s="394">
        <v>2</v>
      </c>
      <c r="F34" s="394">
        <v>3</v>
      </c>
      <c r="G34" s="394">
        <v>4</v>
      </c>
      <c r="H34" s="394">
        <v>5</v>
      </c>
      <c r="I34" s="394">
        <v>6</v>
      </c>
      <c r="J34" s="616">
        <v>7</v>
      </c>
      <c r="K34" s="616">
        <v>8</v>
      </c>
      <c r="L34" s="616">
        <v>9</v>
      </c>
      <c r="M34" s="616">
        <v>10</v>
      </c>
      <c r="N34" s="616">
        <v>11</v>
      </c>
      <c r="O34" s="616">
        <v>12</v>
      </c>
      <c r="P34" s="616">
        <v>13</v>
      </c>
      <c r="Q34" s="616">
        <v>14</v>
      </c>
      <c r="R34" s="394">
        <v>15</v>
      </c>
      <c r="S34" s="392"/>
    </row>
    <row r="35" spans="1:20" ht="14.7" customHeight="1" thickBot="1" x14ac:dyDescent="0.35">
      <c r="A35" s="29"/>
      <c r="B35" s="750"/>
      <c r="C35" s="405"/>
      <c r="D35" s="650" t="s">
        <v>110</v>
      </c>
      <c r="E35" s="650" t="s">
        <v>111</v>
      </c>
      <c r="F35" s="650" t="s">
        <v>112</v>
      </c>
      <c r="G35" s="650" t="s">
        <v>113</v>
      </c>
      <c r="H35" s="650" t="s">
        <v>114</v>
      </c>
      <c r="I35" s="651" t="s">
        <v>115</v>
      </c>
      <c r="J35" s="650" t="s">
        <v>116</v>
      </c>
      <c r="K35" s="650" t="s">
        <v>117</v>
      </c>
      <c r="L35" s="650" t="s">
        <v>118</v>
      </c>
      <c r="M35" s="650" t="s">
        <v>119</v>
      </c>
      <c r="N35" s="650" t="s">
        <v>120</v>
      </c>
      <c r="O35" s="650" t="s">
        <v>121</v>
      </c>
      <c r="P35" s="650" t="s">
        <v>122</v>
      </c>
      <c r="Q35" s="650" t="s">
        <v>184</v>
      </c>
      <c r="R35" s="650" t="s">
        <v>185</v>
      </c>
      <c r="S35" s="393" t="s">
        <v>123</v>
      </c>
    </row>
    <row r="36" spans="1:20" ht="14.7" customHeight="1" x14ac:dyDescent="0.3">
      <c r="A36" s="29"/>
      <c r="B36" s="680" t="s">
        <v>253</v>
      </c>
      <c r="C36" s="567"/>
      <c r="D36" s="419">
        <v>0</v>
      </c>
      <c r="E36" s="419">
        <v>0</v>
      </c>
      <c r="F36" s="419">
        <v>0</v>
      </c>
      <c r="G36" s="419">
        <v>0</v>
      </c>
      <c r="H36" s="419">
        <v>0</v>
      </c>
      <c r="I36" s="419">
        <v>0</v>
      </c>
      <c r="J36" s="360"/>
      <c r="K36" s="360"/>
      <c r="L36" s="360"/>
      <c r="M36" s="360"/>
      <c r="N36" s="360"/>
      <c r="O36" s="360"/>
      <c r="P36" s="360"/>
      <c r="Q36" s="360"/>
      <c r="R36" s="321"/>
      <c r="S36" s="378"/>
      <c r="T36" s="8"/>
    </row>
    <row r="37" spans="1:20" ht="14.7" customHeight="1" x14ac:dyDescent="0.3">
      <c r="A37" s="29"/>
      <c r="B37" s="380" t="s">
        <v>252</v>
      </c>
      <c r="C37" s="568"/>
      <c r="D37" s="433">
        <f>IF(D34=$C32+6,-$C33,0)</f>
        <v>0</v>
      </c>
      <c r="E37" s="433">
        <f t="shared" ref="E37:H37" si="10">IF(E34=$C32+6,-$C33,0)</f>
        <v>0</v>
      </c>
      <c r="F37" s="433">
        <f t="shared" si="10"/>
        <v>0</v>
      </c>
      <c r="G37" s="433">
        <f t="shared" si="10"/>
        <v>0</v>
      </c>
      <c r="H37" s="433">
        <f t="shared" si="10"/>
        <v>0</v>
      </c>
      <c r="I37" s="433">
        <f>IF(I34=$C32+6,-$C33,0)</f>
        <v>0</v>
      </c>
      <c r="J37" s="433">
        <f t="shared" ref="J37:R37" si="11">IF(J34=$C32+6,-$C33,0)</f>
        <v>0</v>
      </c>
      <c r="K37" s="433">
        <f t="shared" si="11"/>
        <v>0</v>
      </c>
      <c r="L37" s="433">
        <f t="shared" si="11"/>
        <v>0</v>
      </c>
      <c r="M37" s="433">
        <f t="shared" si="11"/>
        <v>0</v>
      </c>
      <c r="N37" s="433">
        <f t="shared" si="11"/>
        <v>0</v>
      </c>
      <c r="O37" s="433">
        <f t="shared" si="11"/>
        <v>0</v>
      </c>
      <c r="P37" s="433">
        <f t="shared" si="11"/>
        <v>0</v>
      </c>
      <c r="Q37" s="433">
        <f t="shared" si="11"/>
        <v>0</v>
      </c>
      <c r="R37" s="434">
        <f t="shared" si="11"/>
        <v>0</v>
      </c>
      <c r="S37" s="418"/>
      <c r="T37" s="8"/>
    </row>
    <row r="38" spans="1:20" ht="14.7" customHeight="1" thickBot="1" x14ac:dyDescent="0.35">
      <c r="A38" s="29"/>
      <c r="B38" s="463" t="s">
        <v>245</v>
      </c>
      <c r="C38" s="569"/>
      <c r="D38" s="464"/>
      <c r="E38" s="464"/>
      <c r="F38" s="464"/>
      <c r="G38" s="464"/>
      <c r="H38" s="464"/>
      <c r="I38" s="464">
        <f t="shared" ref="I38:R38" si="12">IF($C$31="ROI",IF(I34&lt;=$C32+5,-$K43/I13,0),IF($C$31="NI",IF(I34&lt;=$C32+5,-$K43/I17,0)))</f>
        <v>0</v>
      </c>
      <c r="J38" s="464">
        <f t="shared" si="12"/>
        <v>0</v>
      </c>
      <c r="K38" s="464">
        <f t="shared" si="12"/>
        <v>0</v>
      </c>
      <c r="L38" s="464">
        <f t="shared" si="12"/>
        <v>0</v>
      </c>
      <c r="M38" s="464">
        <f t="shared" si="12"/>
        <v>0</v>
      </c>
      <c r="N38" s="464">
        <f t="shared" si="12"/>
        <v>0</v>
      </c>
      <c r="O38" s="464">
        <f t="shared" si="12"/>
        <v>0</v>
      </c>
      <c r="P38" s="464">
        <f t="shared" si="12"/>
        <v>0</v>
      </c>
      <c r="Q38" s="464">
        <f t="shared" si="12"/>
        <v>0</v>
      </c>
      <c r="R38" s="465">
        <f t="shared" si="12"/>
        <v>0</v>
      </c>
      <c r="S38" s="466"/>
      <c r="T38" s="8"/>
    </row>
    <row r="39" spans="1:20" ht="14.7" customHeight="1" thickTop="1" x14ac:dyDescent="0.3">
      <c r="A39" s="29"/>
      <c r="B39" s="467" t="s">
        <v>246</v>
      </c>
      <c r="C39" s="570"/>
      <c r="D39" s="468">
        <f t="shared" ref="D39:R39" si="13">SUM(D36:D38)</f>
        <v>0</v>
      </c>
      <c r="E39" s="468">
        <f t="shared" si="13"/>
        <v>0</v>
      </c>
      <c r="F39" s="468">
        <f t="shared" si="13"/>
        <v>0</v>
      </c>
      <c r="G39" s="468">
        <f t="shared" si="13"/>
        <v>0</v>
      </c>
      <c r="H39" s="468">
        <f t="shared" si="13"/>
        <v>0</v>
      </c>
      <c r="I39" s="468">
        <f t="shared" si="13"/>
        <v>0</v>
      </c>
      <c r="J39" s="468">
        <f t="shared" si="13"/>
        <v>0</v>
      </c>
      <c r="K39" s="468">
        <f t="shared" si="13"/>
        <v>0</v>
      </c>
      <c r="L39" s="468">
        <f t="shared" si="13"/>
        <v>0</v>
      </c>
      <c r="M39" s="468">
        <f t="shared" si="13"/>
        <v>0</v>
      </c>
      <c r="N39" s="468">
        <f t="shared" si="13"/>
        <v>0</v>
      </c>
      <c r="O39" s="468">
        <f t="shared" si="13"/>
        <v>0</v>
      </c>
      <c r="P39" s="468">
        <f t="shared" si="13"/>
        <v>0</v>
      </c>
      <c r="Q39" s="468">
        <f t="shared" si="13"/>
        <v>0</v>
      </c>
      <c r="R39" s="469">
        <f t="shared" si="13"/>
        <v>0</v>
      </c>
      <c r="S39" s="470"/>
      <c r="T39" s="8"/>
    </row>
    <row r="40" spans="1:20" ht="14.7" customHeight="1" thickBot="1" x14ac:dyDescent="0.35">
      <c r="A40" s="29"/>
      <c r="B40" s="379" t="s">
        <v>300</v>
      </c>
      <c r="C40" s="571"/>
      <c r="D40" s="435">
        <f t="shared" ref="D40:R40" si="14">IF($C$31="ROI",D39*D14,IF($C$31="NI",D39*D18))</f>
        <v>0</v>
      </c>
      <c r="E40" s="435">
        <f t="shared" si="14"/>
        <v>0</v>
      </c>
      <c r="F40" s="435">
        <f t="shared" si="14"/>
        <v>0</v>
      </c>
      <c r="G40" s="435">
        <f t="shared" si="14"/>
        <v>0</v>
      </c>
      <c r="H40" s="435">
        <f t="shared" si="14"/>
        <v>0</v>
      </c>
      <c r="I40" s="435">
        <f t="shared" si="14"/>
        <v>0</v>
      </c>
      <c r="J40" s="435">
        <f t="shared" si="14"/>
        <v>0</v>
      </c>
      <c r="K40" s="435">
        <f t="shared" si="14"/>
        <v>0</v>
      </c>
      <c r="L40" s="435">
        <f t="shared" si="14"/>
        <v>0</v>
      </c>
      <c r="M40" s="435">
        <f t="shared" si="14"/>
        <v>0</v>
      </c>
      <c r="N40" s="435">
        <f t="shared" si="14"/>
        <v>0</v>
      </c>
      <c r="O40" s="435">
        <f t="shared" si="14"/>
        <v>0</v>
      </c>
      <c r="P40" s="435">
        <f t="shared" si="14"/>
        <v>0</v>
      </c>
      <c r="Q40" s="435">
        <f t="shared" si="14"/>
        <v>0</v>
      </c>
      <c r="R40" s="436">
        <f t="shared" si="14"/>
        <v>0</v>
      </c>
      <c r="S40" s="417">
        <f>ABS(SUM(C40:R40))</f>
        <v>0</v>
      </c>
      <c r="T40" s="8"/>
    </row>
    <row r="41" spans="1:20" ht="14.7" customHeight="1" x14ac:dyDescent="0.3">
      <c r="A41" s="29"/>
      <c r="B41" s="422"/>
      <c r="C41" s="429"/>
      <c r="D41" s="360"/>
      <c r="E41" s="360"/>
      <c r="F41" s="360"/>
      <c r="G41" s="360"/>
      <c r="H41" s="360"/>
      <c r="I41" s="360"/>
      <c r="J41" s="360"/>
      <c r="K41" s="360"/>
      <c r="L41" s="321"/>
      <c r="M41" s="444"/>
      <c r="N41" s="445"/>
      <c r="O41" s="445"/>
      <c r="P41" s="445"/>
      <c r="Q41" s="445"/>
      <c r="R41" s="445"/>
      <c r="S41" s="445"/>
      <c r="T41" s="364"/>
    </row>
    <row r="42" spans="1:20" ht="14.7" customHeight="1" x14ac:dyDescent="0.3">
      <c r="A42" s="29"/>
      <c r="B42" s="416"/>
      <c r="C42" s="572"/>
      <c r="D42" s="574" t="s">
        <v>110</v>
      </c>
      <c r="E42" s="425" t="s">
        <v>111</v>
      </c>
      <c r="F42" s="425" t="s">
        <v>112</v>
      </c>
      <c r="G42" s="425" t="s">
        <v>113</v>
      </c>
      <c r="H42" s="425" t="s">
        <v>114</v>
      </c>
      <c r="I42" s="425" t="s">
        <v>115</v>
      </c>
      <c r="J42" s="425" t="s">
        <v>189</v>
      </c>
      <c r="K42" s="425" t="s">
        <v>123</v>
      </c>
      <c r="L42" s="325"/>
      <c r="M42" s="47"/>
    </row>
    <row r="43" spans="1:20" ht="14.7" customHeight="1" x14ac:dyDescent="0.3">
      <c r="A43" s="29"/>
      <c r="B43" s="573" t="s">
        <v>254</v>
      </c>
      <c r="C43" s="572"/>
      <c r="D43" s="575">
        <f>IF(C31="ROI",D36*D$14/SUMIF($I$34:$R$34,"&lt;="&amp;$C32+5,$I$12:$R$12),IF(C31="NI",D36*D$18/SUMIF($I$34:$R$34,"&lt;="&amp;$C32+5,$I$16:$R$16)))</f>
        <v>0</v>
      </c>
      <c r="E43" s="576">
        <f>IF(C31="ROI",E36*E$14/SUMIF($I$34:$R$34,"&lt;="&amp;$C32+5,$I$12:$R$12),IF(C31="NI",E36*E$18/SUMIF($I$34:$R$34,"&lt;="&amp;$C32+5,$I$16:$R$16)))</f>
        <v>0</v>
      </c>
      <c r="F43" s="576">
        <f>IF(C31="ROI",F36*F$14/SUMIF($I$34:$R$34,"&lt;="&amp;$C32+5,$I$12:$R$12),IF(C31="NI",F36*F$18/SUMIF($I$34:$R$34,"&lt;="&amp;$C32+5,$I$16:$R$16)))</f>
        <v>0</v>
      </c>
      <c r="G43" s="576">
        <f>IF(C31="ROI",G36*G$14/SUMIF($I$34:$R$34,"&lt;="&amp;$C32+5,$I$12:$R$12),IF(C31="NI",G36*G$18/SUMIF($I$34:$R$34,"&lt;="&amp;$C32+5,$I$16:$R$16)))</f>
        <v>0</v>
      </c>
      <c r="H43" s="576">
        <f>IF(C31="ROI",H36*H$14/SUMIF($I$34:$R$34,"&lt;="&amp;$C32+5,$I$12:$R$12),IF(C31="NI",H36*H$18/SUMIF($I$34:$R$34,"&lt;="&amp;$C32+5,$I$16:$R$16)))</f>
        <v>0</v>
      </c>
      <c r="I43" s="576">
        <f>IF(C31="ROI",I36*I$14/SUMIF($I$34:$R$34,"&lt;="&amp;$C32+5,$I$12:$R$12),IF(C31="NI",I36*I$18/SUMIF($I$34:$R$34,"&lt;="&amp;$C32+5,$I$16:$R$16)))</f>
        <v>0</v>
      </c>
      <c r="J43" s="576">
        <f>IF(C31="ROI",SUMPRODUCT($F$14:$R$14,F37:R37)/SUMIF(I34:R34,"&lt;="&amp;C32+5,$I$12:$R$12),IF(C31="NI",SUMPRODUCT($F$18:$R$18,F37:R37)/SUMIF(I34:R34,"&lt;="&amp;C32+5,$I$16:$R$16)))</f>
        <v>0</v>
      </c>
      <c r="K43" s="437">
        <f>SUM(D43:J43)</f>
        <v>0</v>
      </c>
      <c r="L43" s="325"/>
      <c r="M43" s="47"/>
      <c r="N43" s="487"/>
    </row>
    <row r="44" spans="1:20" ht="14.7" customHeight="1" thickBot="1" x14ac:dyDescent="0.35">
      <c r="A44" s="29"/>
      <c r="B44" s="423"/>
      <c r="C44" s="426"/>
      <c r="D44" s="427"/>
      <c r="E44" s="427"/>
      <c r="F44" s="427"/>
      <c r="G44" s="427"/>
      <c r="H44" s="427"/>
      <c r="I44" s="427"/>
      <c r="J44" s="427"/>
      <c r="K44" s="427"/>
      <c r="L44" s="428"/>
      <c r="M44" s="47"/>
    </row>
    <row r="45" spans="1:20" ht="25.05" customHeight="1" x14ac:dyDescent="0.3">
      <c r="A45" s="29"/>
      <c r="S45" s="8"/>
    </row>
    <row r="46" spans="1:20" ht="25.05" customHeight="1" thickBot="1" x14ac:dyDescent="0.35">
      <c r="A46" s="29"/>
      <c r="S46" s="8"/>
    </row>
    <row r="47" spans="1:20" ht="20.100000000000001" customHeight="1" thickBot="1" x14ac:dyDescent="0.35">
      <c r="A47" s="29"/>
      <c r="B47" s="478" t="s">
        <v>257</v>
      </c>
      <c r="C47" s="49"/>
      <c r="D47" s="50"/>
      <c r="E47" s="50"/>
      <c r="F47" s="50"/>
      <c r="G47" s="50"/>
      <c r="H47" s="50"/>
      <c r="I47" s="50"/>
      <c r="J47" s="50"/>
      <c r="K47" s="50"/>
      <c r="L47" s="50"/>
      <c r="M47" s="50"/>
      <c r="N47" s="50"/>
      <c r="O47" s="50"/>
      <c r="P47" s="50"/>
      <c r="Q47" s="50"/>
      <c r="R47" s="50"/>
      <c r="S47" s="31"/>
    </row>
    <row r="48" spans="1:20" ht="14.7" customHeight="1" x14ac:dyDescent="0.3">
      <c r="A48" s="29"/>
      <c r="B48" s="689" t="s">
        <v>241</v>
      </c>
      <c r="C48" s="404">
        <v>5</v>
      </c>
      <c r="D48" s="847" t="s">
        <v>243</v>
      </c>
      <c r="E48" s="848"/>
      <c r="F48" s="848"/>
      <c r="G48" s="848"/>
      <c r="H48" s="848"/>
      <c r="I48" s="848"/>
      <c r="J48" s="848"/>
      <c r="K48" s="848"/>
      <c r="L48" s="848"/>
      <c r="M48" s="848"/>
      <c r="N48" s="848"/>
      <c r="O48" s="848"/>
      <c r="P48" s="848"/>
      <c r="Q48" s="848"/>
      <c r="R48" s="848"/>
      <c r="S48" s="849"/>
      <c r="T48" s="8"/>
    </row>
    <row r="49" spans="1:20" ht="14.7" customHeight="1" thickBot="1" x14ac:dyDescent="0.35">
      <c r="A49" s="29"/>
      <c r="B49" s="690" t="s">
        <v>251</v>
      </c>
      <c r="C49" s="402">
        <v>0</v>
      </c>
      <c r="D49" s="850" t="s">
        <v>243</v>
      </c>
      <c r="E49" s="851"/>
      <c r="F49" s="851"/>
      <c r="G49" s="851"/>
      <c r="H49" s="851"/>
      <c r="I49" s="851"/>
      <c r="J49" s="851"/>
      <c r="K49" s="851"/>
      <c r="L49" s="851"/>
      <c r="M49" s="851"/>
      <c r="N49" s="851"/>
      <c r="O49" s="851"/>
      <c r="P49" s="851"/>
      <c r="Q49" s="851"/>
      <c r="R49" s="851"/>
      <c r="S49" s="852"/>
      <c r="T49" s="8"/>
    </row>
    <row r="50" spans="1:20" ht="14.7" customHeight="1" x14ac:dyDescent="0.3">
      <c r="A50" s="29"/>
      <c r="B50" s="751"/>
      <c r="C50" s="394"/>
      <c r="D50" s="394">
        <v>1</v>
      </c>
      <c r="E50" s="394">
        <v>2</v>
      </c>
      <c r="F50" s="394">
        <v>3</v>
      </c>
      <c r="G50" s="394">
        <v>4</v>
      </c>
      <c r="H50" s="394">
        <v>5</v>
      </c>
      <c r="I50" s="394">
        <v>6</v>
      </c>
      <c r="J50" s="394">
        <v>7</v>
      </c>
      <c r="K50" s="394">
        <v>8</v>
      </c>
      <c r="L50" s="394">
        <v>9</v>
      </c>
      <c r="M50" s="394">
        <v>10</v>
      </c>
      <c r="N50" s="394">
        <v>11</v>
      </c>
      <c r="O50" s="394">
        <v>12</v>
      </c>
      <c r="P50" s="394">
        <v>13</v>
      </c>
      <c r="Q50" s="394">
        <v>14</v>
      </c>
      <c r="R50" s="394">
        <v>15</v>
      </c>
      <c r="S50" s="406"/>
    </row>
    <row r="51" spans="1:20" ht="14.7" customHeight="1" thickBot="1" x14ac:dyDescent="0.35">
      <c r="A51" s="29"/>
      <c r="B51" s="750"/>
      <c r="C51" s="405"/>
      <c r="D51" s="650" t="s">
        <v>110</v>
      </c>
      <c r="E51" s="650" t="s">
        <v>111</v>
      </c>
      <c r="F51" s="650" t="s">
        <v>112</v>
      </c>
      <c r="G51" s="650" t="s">
        <v>113</v>
      </c>
      <c r="H51" s="650" t="s">
        <v>114</v>
      </c>
      <c r="I51" s="651" t="s">
        <v>115</v>
      </c>
      <c r="J51" s="650" t="s">
        <v>116</v>
      </c>
      <c r="K51" s="650" t="s">
        <v>117</v>
      </c>
      <c r="L51" s="650" t="s">
        <v>118</v>
      </c>
      <c r="M51" s="650" t="s">
        <v>119</v>
      </c>
      <c r="N51" s="650" t="s">
        <v>120</v>
      </c>
      <c r="O51" s="650" t="s">
        <v>121</v>
      </c>
      <c r="P51" s="650" t="s">
        <v>122</v>
      </c>
      <c r="Q51" s="650" t="s">
        <v>184</v>
      </c>
      <c r="R51" s="650" t="s">
        <v>185</v>
      </c>
      <c r="S51" s="407" t="s">
        <v>123</v>
      </c>
    </row>
    <row r="52" spans="1:20" ht="14.7" customHeight="1" x14ac:dyDescent="0.3">
      <c r="A52" s="29"/>
      <c r="B52" s="680" t="s">
        <v>253</v>
      </c>
      <c r="C52" s="567"/>
      <c r="D52" s="419">
        <v>0</v>
      </c>
      <c r="E52" s="419">
        <v>0</v>
      </c>
      <c r="F52" s="419">
        <v>0</v>
      </c>
      <c r="G52" s="419">
        <v>0</v>
      </c>
      <c r="H52" s="419">
        <v>0</v>
      </c>
      <c r="I52" s="419">
        <v>0</v>
      </c>
      <c r="J52" s="360"/>
      <c r="K52" s="360"/>
      <c r="L52" s="360"/>
      <c r="M52" s="360"/>
      <c r="N52" s="360"/>
      <c r="O52" s="360"/>
      <c r="P52" s="360"/>
      <c r="Q52" s="360"/>
      <c r="R52" s="321"/>
      <c r="S52" s="378"/>
      <c r="T52" s="8"/>
    </row>
    <row r="53" spans="1:20" ht="14.7" customHeight="1" x14ac:dyDescent="0.3">
      <c r="A53" s="29"/>
      <c r="B53" s="380" t="s">
        <v>252</v>
      </c>
      <c r="C53" s="568"/>
      <c r="D53" s="433">
        <f t="shared" ref="D53:R53" si="15">IF(D50=$C48+6,-$C49,0)</f>
        <v>0</v>
      </c>
      <c r="E53" s="433">
        <f t="shared" si="15"/>
        <v>0</v>
      </c>
      <c r="F53" s="433">
        <f t="shared" si="15"/>
        <v>0</v>
      </c>
      <c r="G53" s="433">
        <f t="shared" si="15"/>
        <v>0</v>
      </c>
      <c r="H53" s="433">
        <f t="shared" si="15"/>
        <v>0</v>
      </c>
      <c r="I53" s="433">
        <f t="shared" si="15"/>
        <v>0</v>
      </c>
      <c r="J53" s="433">
        <f t="shared" si="15"/>
        <v>0</v>
      </c>
      <c r="K53" s="433">
        <f t="shared" si="15"/>
        <v>0</v>
      </c>
      <c r="L53" s="433">
        <f t="shared" si="15"/>
        <v>0</v>
      </c>
      <c r="M53" s="433">
        <f t="shared" si="15"/>
        <v>0</v>
      </c>
      <c r="N53" s="433">
        <f>IF(N50=$C48+6,-$C49,0)</f>
        <v>0</v>
      </c>
      <c r="O53" s="433">
        <f t="shared" si="15"/>
        <v>0</v>
      </c>
      <c r="P53" s="433">
        <f t="shared" si="15"/>
        <v>0</v>
      </c>
      <c r="Q53" s="433">
        <f t="shared" si="15"/>
        <v>0</v>
      </c>
      <c r="R53" s="434">
        <f t="shared" si="15"/>
        <v>0</v>
      </c>
      <c r="S53" s="380"/>
      <c r="T53" s="8"/>
    </row>
    <row r="54" spans="1:20" ht="14.7" customHeight="1" thickBot="1" x14ac:dyDescent="0.35">
      <c r="A54" s="29"/>
      <c r="B54" s="463" t="s">
        <v>245</v>
      </c>
      <c r="C54" s="569"/>
      <c r="D54" s="464"/>
      <c r="E54" s="464"/>
      <c r="F54" s="464"/>
      <c r="G54" s="464"/>
      <c r="H54" s="464"/>
      <c r="I54" s="464">
        <f t="shared" ref="I54:R54" si="16">IF($C$31="ROI",IF(I50&lt;=$C48+5,-$K59/I$13,0),IF($C$31="NI",IF(I50&lt;=$C48+5,-$K59/I$17,0)))</f>
        <v>0</v>
      </c>
      <c r="J54" s="464">
        <f t="shared" si="16"/>
        <v>0</v>
      </c>
      <c r="K54" s="464">
        <f t="shared" si="16"/>
        <v>0</v>
      </c>
      <c r="L54" s="464">
        <f t="shared" si="16"/>
        <v>0</v>
      </c>
      <c r="M54" s="464">
        <f t="shared" si="16"/>
        <v>0</v>
      </c>
      <c r="N54" s="464">
        <f t="shared" si="16"/>
        <v>0</v>
      </c>
      <c r="O54" s="464">
        <f t="shared" si="16"/>
        <v>0</v>
      </c>
      <c r="P54" s="464">
        <f t="shared" si="16"/>
        <v>0</v>
      </c>
      <c r="Q54" s="464">
        <f t="shared" si="16"/>
        <v>0</v>
      </c>
      <c r="R54" s="465">
        <f t="shared" si="16"/>
        <v>0</v>
      </c>
      <c r="S54" s="463"/>
      <c r="T54" s="8"/>
    </row>
    <row r="55" spans="1:20" ht="14.7" customHeight="1" thickTop="1" x14ac:dyDescent="0.3">
      <c r="A55" s="29"/>
      <c r="B55" s="467" t="s">
        <v>246</v>
      </c>
      <c r="C55" s="570"/>
      <c r="D55" s="468">
        <f t="shared" ref="D55:R55" si="17">SUM(D52:D54)</f>
        <v>0</v>
      </c>
      <c r="E55" s="468">
        <f t="shared" si="17"/>
        <v>0</v>
      </c>
      <c r="F55" s="468">
        <f t="shared" si="17"/>
        <v>0</v>
      </c>
      <c r="G55" s="468">
        <f t="shared" si="17"/>
        <v>0</v>
      </c>
      <c r="H55" s="468">
        <f t="shared" si="17"/>
        <v>0</v>
      </c>
      <c r="I55" s="468">
        <f>SUM(I52:I54)</f>
        <v>0</v>
      </c>
      <c r="J55" s="468">
        <f t="shared" si="17"/>
        <v>0</v>
      </c>
      <c r="K55" s="468">
        <f t="shared" si="17"/>
        <v>0</v>
      </c>
      <c r="L55" s="468">
        <f t="shared" si="17"/>
        <v>0</v>
      </c>
      <c r="M55" s="468">
        <f t="shared" si="17"/>
        <v>0</v>
      </c>
      <c r="N55" s="468">
        <f t="shared" si="17"/>
        <v>0</v>
      </c>
      <c r="O55" s="468">
        <f t="shared" si="17"/>
        <v>0</v>
      </c>
      <c r="P55" s="468">
        <f t="shared" si="17"/>
        <v>0</v>
      </c>
      <c r="Q55" s="468">
        <f t="shared" si="17"/>
        <v>0</v>
      </c>
      <c r="R55" s="469">
        <f t="shared" si="17"/>
        <v>0</v>
      </c>
      <c r="S55" s="470"/>
      <c r="T55" s="8"/>
    </row>
    <row r="56" spans="1:20" ht="14.7" customHeight="1" thickBot="1" x14ac:dyDescent="0.35">
      <c r="A56" s="29"/>
      <c r="B56" s="379" t="s">
        <v>300</v>
      </c>
      <c r="C56" s="571"/>
      <c r="D56" s="435">
        <f t="shared" ref="D56:R56" si="18">IF($C$31="ROI",D55*D14,IF($C$31="NI",D55*D18))</f>
        <v>0</v>
      </c>
      <c r="E56" s="435">
        <f t="shared" si="18"/>
        <v>0</v>
      </c>
      <c r="F56" s="435">
        <f t="shared" si="18"/>
        <v>0</v>
      </c>
      <c r="G56" s="435">
        <f t="shared" si="18"/>
        <v>0</v>
      </c>
      <c r="H56" s="435">
        <f t="shared" si="18"/>
        <v>0</v>
      </c>
      <c r="I56" s="435">
        <f t="shared" si="18"/>
        <v>0</v>
      </c>
      <c r="J56" s="435">
        <f t="shared" si="18"/>
        <v>0</v>
      </c>
      <c r="K56" s="435">
        <f t="shared" si="18"/>
        <v>0</v>
      </c>
      <c r="L56" s="435">
        <f t="shared" si="18"/>
        <v>0</v>
      </c>
      <c r="M56" s="435">
        <f t="shared" si="18"/>
        <v>0</v>
      </c>
      <c r="N56" s="435">
        <f t="shared" si="18"/>
        <v>0</v>
      </c>
      <c r="O56" s="435">
        <f t="shared" si="18"/>
        <v>0</v>
      </c>
      <c r="P56" s="435">
        <f t="shared" si="18"/>
        <v>0</v>
      </c>
      <c r="Q56" s="435">
        <f t="shared" si="18"/>
        <v>0</v>
      </c>
      <c r="R56" s="436">
        <f t="shared" si="18"/>
        <v>0</v>
      </c>
      <c r="S56" s="421">
        <v>0</v>
      </c>
      <c r="T56" s="8"/>
    </row>
    <row r="57" spans="1:20" ht="14.7" customHeight="1" x14ac:dyDescent="0.3">
      <c r="A57" s="29"/>
      <c r="B57" s="422"/>
      <c r="C57" s="429"/>
      <c r="D57" s="430"/>
      <c r="E57" s="430"/>
      <c r="F57" s="430"/>
      <c r="G57" s="430"/>
      <c r="H57" s="430"/>
      <c r="I57" s="430"/>
      <c r="J57" s="430"/>
      <c r="K57" s="430"/>
      <c r="L57" s="431"/>
      <c r="M57" s="413"/>
      <c r="N57" s="414"/>
      <c r="O57" s="414"/>
      <c r="P57" s="414"/>
      <c r="Q57" s="414"/>
      <c r="R57" s="414"/>
      <c r="S57" s="414"/>
      <c r="T57" s="364"/>
    </row>
    <row r="58" spans="1:20" ht="14.7" customHeight="1" x14ac:dyDescent="0.3">
      <c r="A58" s="29"/>
      <c r="B58" s="416"/>
      <c r="C58" s="572"/>
      <c r="D58" s="574" t="s">
        <v>110</v>
      </c>
      <c r="E58" s="425" t="s">
        <v>111</v>
      </c>
      <c r="F58" s="425" t="s">
        <v>112</v>
      </c>
      <c r="G58" s="425" t="s">
        <v>113</v>
      </c>
      <c r="H58" s="425" t="s">
        <v>114</v>
      </c>
      <c r="I58" s="425" t="s">
        <v>115</v>
      </c>
      <c r="J58" s="425" t="s">
        <v>189</v>
      </c>
      <c r="K58" s="425" t="s">
        <v>123</v>
      </c>
      <c r="L58" s="325"/>
      <c r="M58" s="47"/>
    </row>
    <row r="59" spans="1:20" ht="14.7" customHeight="1" x14ac:dyDescent="0.3">
      <c r="A59" s="29"/>
      <c r="B59" s="573" t="s">
        <v>254</v>
      </c>
      <c r="C59" s="572"/>
      <c r="D59" s="576">
        <f>IF(C31="ROI",D52*D$14/SUMIF($I$50:$R$50,"&lt;="&amp;$C48+5,$I$12:$R$12),IF(C31="NI",D52*D$18/SUMIF($I$50:$R$50,"&lt;="&amp;$C48+5,$I$16:$R$16)))</f>
        <v>0</v>
      </c>
      <c r="E59" s="576">
        <f>IF(C31="ROI",E52*E$14/SUMIF($I$50:$R$50,"&lt;="&amp;$C48+5,$I$12:$R$12),IF(C31="NI",E52*E$18/SUMIF($I$50:$R$50,"&lt;="&amp;$C48+5,$I$16:$R$16)))</f>
        <v>0</v>
      </c>
      <c r="F59" s="576">
        <f>IF(C31="ROI",F52*F$14/SUMIF($I$50:$R$50,"&lt;="&amp;$C48+5,$I$12:$R$12),IF(C31="NI",F52*F$18/SUMIF($I$50:$R$50,"&lt;="&amp;$C48+5,$I$16:$R$16)))</f>
        <v>0</v>
      </c>
      <c r="G59" s="576">
        <f>IF(C31="ROI",G52*G$14/SUMIF($I$50:$R$50,"&lt;="&amp;$C48+5,$I$12:$R$12),IF(C31="NI",G52*G$18/SUMIF($I$50:$R$50,"&lt;="&amp;$C48+5,$I$16:$R$16)))</f>
        <v>0</v>
      </c>
      <c r="H59" s="576">
        <f>IF(C31="ROI",H52*H$14/SUMIF($I$50:$R$50,"&lt;="&amp;$C48+5,$I$12:$R$12),IF(C31="NI",H52*H$18/SUMIF($I$50:$R$50,"&lt;="&amp;$C48+5,$I$16:$R$16)))</f>
        <v>0</v>
      </c>
      <c r="I59" s="576">
        <f>IF(C31="ROI",I52*I$14/SUMIF($I$50:$R$50,"&lt;="&amp;$C48+5,$I$12:$R$12),IF(C31="NI",I52*I$18/SUMIF($I$50:$R$50,"&lt;="&amp;$C48+5,$I$16:$R$16)))</f>
        <v>0</v>
      </c>
      <c r="J59" s="576">
        <f>IF(C31="ROI",SUMPRODUCT($F$14:$R$14,F53:R53)/SUMIF(I50:R50,"&lt;="&amp;C48+5,$I$12:$R$12),IF(C31="NI",SUMPRODUCT($F$18:$R$18,F53:R53)/SUMIF(I50:R50,"&lt;="&amp;C48+5,$I$16:$R$16)))</f>
        <v>0</v>
      </c>
      <c r="K59" s="437">
        <f>SUM(D59:J59)</f>
        <v>0</v>
      </c>
      <c r="L59" s="325"/>
      <c r="M59" s="47"/>
    </row>
    <row r="60" spans="1:20" ht="14.7" customHeight="1" thickBot="1" x14ac:dyDescent="0.35">
      <c r="A60" s="29"/>
      <c r="B60" s="423"/>
      <c r="C60" s="432"/>
      <c r="D60" s="361"/>
      <c r="E60" s="361"/>
      <c r="F60" s="427"/>
      <c r="G60" s="361"/>
      <c r="H60" s="361"/>
      <c r="I60" s="427"/>
      <c r="J60" s="361"/>
      <c r="K60" s="361"/>
      <c r="L60" s="329"/>
      <c r="M60" s="47"/>
    </row>
    <row r="61" spans="1:20" ht="14.7" customHeight="1" x14ac:dyDescent="0.3">
      <c r="A61" s="29"/>
      <c r="E61" s="43"/>
      <c r="S61" s="8"/>
    </row>
    <row r="62" spans="1:20" ht="14.7" customHeight="1" x14ac:dyDescent="0.3">
      <c r="A62" s="29"/>
      <c r="B62" s="30" t="s">
        <v>190</v>
      </c>
      <c r="S62" s="8"/>
    </row>
    <row r="63" spans="1:20" ht="15" customHeight="1" thickBot="1" x14ac:dyDescent="0.35">
      <c r="A63" s="29"/>
      <c r="S63" s="8"/>
    </row>
    <row r="64" spans="1:20" ht="23.1" customHeight="1" thickTop="1" x14ac:dyDescent="0.35">
      <c r="A64" s="44"/>
      <c r="B64" s="588" t="s">
        <v>191</v>
      </c>
      <c r="C64" s="838" t="s">
        <v>192</v>
      </c>
      <c r="D64" s="839"/>
      <c r="E64" s="839"/>
      <c r="F64" s="839"/>
      <c r="G64" s="840"/>
      <c r="S64" s="8"/>
    </row>
    <row r="65" spans="1:19" ht="14.7" customHeight="1" thickBot="1" x14ac:dyDescent="0.35">
      <c r="A65" s="44"/>
      <c r="B65" s="46" t="s">
        <v>193</v>
      </c>
      <c r="C65" s="655" t="s">
        <v>115</v>
      </c>
      <c r="D65" s="656" t="s">
        <v>116</v>
      </c>
      <c r="E65" s="656" t="s">
        <v>117</v>
      </c>
      <c r="F65" s="656" t="s">
        <v>118</v>
      </c>
      <c r="G65" s="657" t="s">
        <v>119</v>
      </c>
      <c r="S65" s="8"/>
    </row>
    <row r="66" spans="1:19" ht="14.7" customHeight="1" x14ac:dyDescent="0.3">
      <c r="A66" s="44"/>
      <c r="B66" s="589" t="s">
        <v>261</v>
      </c>
      <c r="C66" s="591">
        <f>D25</f>
        <v>0</v>
      </c>
      <c r="D66" s="592">
        <f t="shared" ref="D66:G66" si="19">E25</f>
        <v>0</v>
      </c>
      <c r="E66" s="592">
        <f t="shared" si="19"/>
        <v>0</v>
      </c>
      <c r="F66" s="592">
        <f t="shared" si="19"/>
        <v>0</v>
      </c>
      <c r="G66" s="593">
        <f t="shared" si="19"/>
        <v>0</v>
      </c>
      <c r="S66" s="8"/>
    </row>
    <row r="67" spans="1:19" ht="14.7" customHeight="1" x14ac:dyDescent="0.3">
      <c r="A67" s="44"/>
      <c r="B67" s="589" t="s">
        <v>258</v>
      </c>
      <c r="C67" s="594">
        <f>I38</f>
        <v>0</v>
      </c>
      <c r="D67" s="595">
        <f t="shared" ref="D67:G67" si="20">J38</f>
        <v>0</v>
      </c>
      <c r="E67" s="595">
        <f t="shared" si="20"/>
        <v>0</v>
      </c>
      <c r="F67" s="595">
        <f t="shared" si="20"/>
        <v>0</v>
      </c>
      <c r="G67" s="596">
        <f t="shared" si="20"/>
        <v>0</v>
      </c>
      <c r="S67" s="8"/>
    </row>
    <row r="68" spans="1:19" ht="14.7" customHeight="1" x14ac:dyDescent="0.3">
      <c r="A68" s="44"/>
      <c r="B68" s="589" t="s">
        <v>255</v>
      </c>
      <c r="C68" s="594">
        <f>I54</f>
        <v>0</v>
      </c>
      <c r="D68" s="595">
        <f t="shared" ref="D68:G68" si="21">J54</f>
        <v>0</v>
      </c>
      <c r="E68" s="595">
        <f t="shared" si="21"/>
        <v>0</v>
      </c>
      <c r="F68" s="595">
        <f t="shared" si="21"/>
        <v>0</v>
      </c>
      <c r="G68" s="596">
        <f t="shared" si="21"/>
        <v>0</v>
      </c>
      <c r="S68" s="8"/>
    </row>
    <row r="69" spans="1:19" ht="14.7" customHeight="1" x14ac:dyDescent="0.3">
      <c r="A69" s="44"/>
      <c r="B69" s="29" t="s">
        <v>194</v>
      </c>
      <c r="C69" s="594"/>
      <c r="D69" s="580"/>
      <c r="E69" s="580"/>
      <c r="F69" s="580"/>
      <c r="G69" s="597"/>
      <c r="S69" s="8"/>
    </row>
    <row r="70" spans="1:19" ht="14.7" customHeight="1" thickBot="1" x14ac:dyDescent="0.35">
      <c r="A70" s="44"/>
      <c r="B70" s="29"/>
      <c r="C70" s="594"/>
      <c r="D70" s="580"/>
      <c r="E70" s="580"/>
      <c r="F70" s="580"/>
      <c r="G70" s="597"/>
      <c r="S70" s="8"/>
    </row>
    <row r="71" spans="1:19" ht="15" customHeight="1" thickTop="1" thickBot="1" x14ac:dyDescent="0.35">
      <c r="A71" s="44"/>
      <c r="B71" s="590" t="s">
        <v>123</v>
      </c>
      <c r="C71" s="585">
        <f>SUM(C66:C68)</f>
        <v>0</v>
      </c>
      <c r="D71" s="586">
        <f t="shared" ref="D71:G71" si="22">SUM(D66:D68)</f>
        <v>0</v>
      </c>
      <c r="E71" s="586">
        <f t="shared" si="22"/>
        <v>0</v>
      </c>
      <c r="F71" s="586">
        <f t="shared" si="22"/>
        <v>0</v>
      </c>
      <c r="G71" s="587">
        <f t="shared" si="22"/>
        <v>0</v>
      </c>
      <c r="S71" s="8"/>
    </row>
    <row r="72" spans="1:19" ht="15.45" customHeight="1" thickTop="1" x14ac:dyDescent="0.3">
      <c r="A72" s="44"/>
      <c r="B72" s="401"/>
      <c r="C72" s="598"/>
      <c r="D72" s="580"/>
      <c r="E72" s="580"/>
      <c r="F72" s="580"/>
      <c r="G72" s="597"/>
      <c r="S72" s="8"/>
    </row>
    <row r="73" spans="1:19" ht="15.45" customHeight="1" thickBot="1" x14ac:dyDescent="0.35">
      <c r="A73" s="44"/>
      <c r="B73" s="45"/>
      <c r="C73" s="599"/>
      <c r="D73" s="600"/>
      <c r="E73" s="600"/>
      <c r="F73" s="601"/>
      <c r="G73" s="602"/>
      <c r="S73" s="8"/>
    </row>
    <row r="74" spans="1:19" ht="15" customHeight="1" x14ac:dyDescent="0.3">
      <c r="A74" s="29"/>
      <c r="B74" s="396"/>
      <c r="C74" s="8"/>
      <c r="E74" s="8"/>
      <c r="F74" s="8"/>
      <c r="G74" s="8"/>
      <c r="H74" s="8"/>
      <c r="I74" s="8"/>
      <c r="J74" s="8"/>
      <c r="K74" s="8"/>
      <c r="L74" s="8"/>
      <c r="M74" s="8"/>
      <c r="N74" s="8"/>
      <c r="O74" s="8"/>
      <c r="P74" s="8"/>
      <c r="Q74" s="8"/>
      <c r="R74" s="8"/>
      <c r="S74" s="8"/>
    </row>
    <row r="75" spans="1:19" ht="14.7" customHeight="1" x14ac:dyDescent="0.25"/>
    <row r="76" spans="1:19" ht="14.7" customHeight="1" x14ac:dyDescent="0.25"/>
    <row r="77" spans="1:19" ht="14.7" customHeight="1" x14ac:dyDescent="0.3">
      <c r="C77" s="8" t="s">
        <v>10</v>
      </c>
    </row>
    <row r="78" spans="1:19" ht="14.7" customHeight="1" x14ac:dyDescent="0.25"/>
    <row r="79" spans="1:19" ht="14.7" customHeight="1" x14ac:dyDescent="0.25"/>
    <row r="81" s="2" customFormat="1" ht="14.7" hidden="1" customHeight="1" x14ac:dyDescent="0.25"/>
    <row r="82" s="2" customFormat="1" ht="14.7" hidden="1" customHeight="1" x14ac:dyDescent="0.25"/>
    <row r="83" s="2" customFormat="1" ht="14.7" hidden="1" customHeight="1" x14ac:dyDescent="0.25"/>
    <row r="84" s="2" customFormat="1" ht="14.7" hidden="1" customHeight="1" x14ac:dyDescent="0.25"/>
    <row r="85" s="2" customFormat="1" ht="14.7" hidden="1" customHeight="1" x14ac:dyDescent="0.25"/>
  </sheetData>
  <mergeCells count="11">
    <mergeCell ref="C64:G64"/>
    <mergeCell ref="B3:R3"/>
    <mergeCell ref="D32:S32"/>
    <mergeCell ref="D31:S31"/>
    <mergeCell ref="B50:B51"/>
    <mergeCell ref="B34:B35"/>
    <mergeCell ref="D33:S33"/>
    <mergeCell ref="D49:S49"/>
    <mergeCell ref="D48:S48"/>
    <mergeCell ref="B23:B24"/>
    <mergeCell ref="D23:H23"/>
  </mergeCells>
  <conditionalFormatting sqref="S40">
    <cfRule type="cellIs" dxfId="4" priority="1" operator="greaterThan">
      <formula>0.5</formula>
    </cfRule>
  </conditionalFormatting>
  <dataValidations count="2">
    <dataValidation type="list" allowBlank="1" showInputMessage="1" showErrorMessage="1" sqref="C27 C21:C24" xr:uid="{00000000-0002-0000-0600-000000000000}">
      <formula1>"YES, NO"</formula1>
    </dataValidation>
    <dataValidation type="list" allowBlank="1" showInputMessage="1" showErrorMessage="1" sqref="C31" xr:uid="{00000000-0002-0000-0600-000001000000}">
      <formula1>"ROI, NI"</formula1>
    </dataValidation>
  </dataValidation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85"/>
  <sheetViews>
    <sheetView zoomScaleNormal="100" workbookViewId="0">
      <selection activeCell="B48" sqref="B48:B49"/>
    </sheetView>
  </sheetViews>
  <sheetFormatPr defaultColWidth="0" defaultRowHeight="14.7" customHeight="1" zeroHeight="1" x14ac:dyDescent="0.25"/>
  <cols>
    <col min="1" max="1" width="3.5546875" style="2" customWidth="1"/>
    <col min="2" max="2" width="59.21875" style="2" customWidth="1"/>
    <col min="3" max="3" width="12.21875" style="2" customWidth="1"/>
    <col min="4" max="4" width="11.21875" style="2" customWidth="1"/>
    <col min="5" max="5" width="11.77734375" style="2" customWidth="1"/>
    <col min="6" max="6" width="11.44140625" style="2" customWidth="1"/>
    <col min="7" max="7" width="11.5546875" style="2" customWidth="1"/>
    <col min="8" max="18" width="10.5546875" style="2" customWidth="1"/>
    <col min="19" max="21" width="9.21875" style="2" customWidth="1"/>
    <col min="22" max="22" width="0" style="2" hidden="1" customWidth="1"/>
    <col min="23" max="16384" width="9.21875" style="2" hidden="1"/>
  </cols>
  <sheetData>
    <row r="1" spans="1:19" ht="18.45" customHeight="1" x14ac:dyDescent="0.35">
      <c r="B1" s="640" t="s">
        <v>301</v>
      </c>
      <c r="S1" s="8"/>
    </row>
    <row r="2" spans="1:19" ht="24" customHeight="1" thickBot="1" x14ac:dyDescent="0.35">
      <c r="A2" s="29"/>
      <c r="B2" s="28"/>
      <c r="S2" s="8"/>
    </row>
    <row r="3" spans="1:19" ht="33.6" customHeight="1" thickBot="1" x14ac:dyDescent="0.35">
      <c r="A3" s="29"/>
      <c r="B3" s="858" t="s">
        <v>302</v>
      </c>
      <c r="C3" s="859"/>
      <c r="D3" s="859"/>
      <c r="E3" s="859"/>
      <c r="F3" s="859"/>
      <c r="G3" s="859"/>
      <c r="H3" s="859"/>
      <c r="I3" s="859"/>
      <c r="J3" s="859"/>
      <c r="K3" s="859"/>
      <c r="L3" s="859"/>
      <c r="M3" s="859"/>
      <c r="N3" s="859"/>
      <c r="O3" s="859"/>
      <c r="P3" s="859"/>
      <c r="Q3" s="859"/>
      <c r="R3" s="860"/>
      <c r="S3" s="8"/>
    </row>
    <row r="4" spans="1:19" ht="13.05" customHeight="1" thickBot="1" x14ac:dyDescent="0.35">
      <c r="A4" s="29"/>
      <c r="B4" s="41"/>
      <c r="C4" s="41"/>
      <c r="D4" s="41"/>
      <c r="E4" s="41"/>
      <c r="F4" s="41"/>
      <c r="G4" s="41"/>
      <c r="H4" s="41"/>
      <c r="I4" s="41"/>
      <c r="J4" s="41"/>
      <c r="K4" s="41"/>
      <c r="L4" s="41"/>
      <c r="M4" s="41"/>
      <c r="S4" s="8"/>
    </row>
    <row r="5" spans="1:19" ht="14.7" customHeight="1" thickBot="1" x14ac:dyDescent="0.35">
      <c r="A5" s="29"/>
      <c r="B5" s="28"/>
      <c r="C5" s="658" t="s">
        <v>279</v>
      </c>
      <c r="D5" s="659" t="s">
        <v>278</v>
      </c>
      <c r="E5" s="660" t="s">
        <v>110</v>
      </c>
      <c r="F5" s="660" t="s">
        <v>111</v>
      </c>
      <c r="G5" s="660" t="s">
        <v>112</v>
      </c>
      <c r="H5" s="660" t="s">
        <v>113</v>
      </c>
      <c r="I5" s="643" t="s">
        <v>114</v>
      </c>
      <c r="J5" s="660" t="s">
        <v>115</v>
      </c>
      <c r="K5" s="660" t="s">
        <v>116</v>
      </c>
      <c r="L5" s="660" t="s">
        <v>117</v>
      </c>
      <c r="M5" s="660" t="s">
        <v>118</v>
      </c>
      <c r="N5" s="660" t="s">
        <v>119</v>
      </c>
      <c r="O5" s="660" t="s">
        <v>120</v>
      </c>
      <c r="P5" s="660" t="s">
        <v>121</v>
      </c>
      <c r="Q5" s="660" t="s">
        <v>122</v>
      </c>
      <c r="R5" s="661" t="s">
        <v>184</v>
      </c>
      <c r="S5" s="32"/>
    </row>
    <row r="6" spans="1:19" ht="14.7" customHeight="1" x14ac:dyDescent="0.3">
      <c r="A6" s="29"/>
      <c r="B6" s="381" t="s">
        <v>136</v>
      </c>
      <c r="C6" s="662">
        <v>5.5100000000000003E-2</v>
      </c>
      <c r="D6" s="663">
        <v>5.5100000000000003E-2</v>
      </c>
      <c r="E6" s="663">
        <v>5.5100000000000003E-2</v>
      </c>
      <c r="F6" s="663">
        <v>5.5100000000000003E-2</v>
      </c>
      <c r="G6" s="663">
        <v>5.5100000000000003E-2</v>
      </c>
      <c r="H6" s="663">
        <v>5.5100000000000003E-2</v>
      </c>
      <c r="I6" s="663">
        <v>5.5100000000000003E-2</v>
      </c>
      <c r="J6" s="663">
        <v>5.5100000000000003E-2</v>
      </c>
      <c r="K6" s="663">
        <v>5.5100000000000003E-2</v>
      </c>
      <c r="L6" s="663">
        <v>5.5100000000000003E-2</v>
      </c>
      <c r="M6" s="663">
        <v>5.5100000000000003E-2</v>
      </c>
      <c r="N6" s="663">
        <v>5.5100000000000003E-2</v>
      </c>
      <c r="O6" s="663">
        <v>5.5100000000000003E-2</v>
      </c>
      <c r="P6" s="663">
        <v>5.5100000000000003E-2</v>
      </c>
      <c r="Q6" s="663">
        <v>5.5100000000000003E-2</v>
      </c>
      <c r="R6" s="664">
        <v>5.5100000000000003E-2</v>
      </c>
    </row>
    <row r="7" spans="1:19" ht="14.7" customHeight="1" thickBot="1" x14ac:dyDescent="0.35">
      <c r="A7" s="29"/>
      <c r="B7" s="382" t="s">
        <v>137</v>
      </c>
      <c r="C7" s="384">
        <v>0.02</v>
      </c>
      <c r="D7" s="367">
        <v>8.1000000000000003E-2</v>
      </c>
      <c r="E7" s="367">
        <v>5.1999999999999998E-2</v>
      </c>
      <c r="F7" s="367">
        <v>0.02</v>
      </c>
      <c r="G7" s="367">
        <v>0.02</v>
      </c>
      <c r="H7" s="367">
        <v>0.02</v>
      </c>
      <c r="I7" s="367">
        <v>0.02</v>
      </c>
      <c r="J7" s="367">
        <v>0.02</v>
      </c>
      <c r="K7" s="367">
        <v>0.02</v>
      </c>
      <c r="L7" s="367">
        <v>0.02</v>
      </c>
      <c r="M7" s="367">
        <v>0.02</v>
      </c>
      <c r="N7" s="367">
        <v>0.02</v>
      </c>
      <c r="O7" s="367">
        <v>0.02</v>
      </c>
      <c r="P7" s="367">
        <v>0.02</v>
      </c>
      <c r="Q7" s="367">
        <v>0.02</v>
      </c>
      <c r="R7" s="368">
        <v>0.02</v>
      </c>
    </row>
    <row r="8" spans="1:19" ht="14.7" customHeight="1" thickBot="1" x14ac:dyDescent="0.35">
      <c r="A8" s="29"/>
      <c r="B8" s="8"/>
      <c r="C8" s="8"/>
      <c r="D8" s="8"/>
      <c r="E8" s="8"/>
      <c r="F8" s="8"/>
      <c r="G8" s="8"/>
      <c r="H8" s="8"/>
      <c r="I8" s="8"/>
      <c r="J8" s="8"/>
      <c r="K8" s="8"/>
      <c r="L8" s="8"/>
      <c r="M8" s="8"/>
      <c r="N8" s="8"/>
      <c r="O8" s="8"/>
      <c r="P8" s="8"/>
      <c r="Q8" s="8"/>
      <c r="R8" s="8"/>
    </row>
    <row r="9" spans="1:19" ht="14.7" customHeight="1" x14ac:dyDescent="0.3">
      <c r="A9" s="29"/>
      <c r="B9" s="381" t="s">
        <v>138</v>
      </c>
      <c r="C9" s="662">
        <v>8.3199999999999996E-2</v>
      </c>
      <c r="D9" s="663">
        <v>8.3199999999999996E-2</v>
      </c>
      <c r="E9" s="663">
        <v>8.3199999999999996E-2</v>
      </c>
      <c r="F9" s="663">
        <v>8.3199999999999996E-2</v>
      </c>
      <c r="G9" s="663">
        <v>8.3199999999999996E-2</v>
      </c>
      <c r="H9" s="663">
        <v>8.3199999999999996E-2</v>
      </c>
      <c r="I9" s="663">
        <v>8.3199999999999996E-2</v>
      </c>
      <c r="J9" s="663">
        <v>8.3199999999999996E-2</v>
      </c>
      <c r="K9" s="663">
        <v>8.3199999999999996E-2</v>
      </c>
      <c r="L9" s="663">
        <v>8.3199999999999996E-2</v>
      </c>
      <c r="M9" s="663">
        <v>8.3199999999999996E-2</v>
      </c>
      <c r="N9" s="663">
        <v>8.3199999999999996E-2</v>
      </c>
      <c r="O9" s="663">
        <v>8.3199999999999996E-2</v>
      </c>
      <c r="P9" s="663">
        <v>8.3199999999999996E-2</v>
      </c>
      <c r="Q9" s="663">
        <v>8.3199999999999996E-2</v>
      </c>
      <c r="R9" s="664">
        <v>8.3199999999999996E-2</v>
      </c>
    </row>
    <row r="10" spans="1:19" ht="14.7" customHeight="1" thickBot="1" x14ac:dyDescent="0.35">
      <c r="A10" s="29"/>
      <c r="B10" s="382" t="s">
        <v>139</v>
      </c>
      <c r="C10" s="384">
        <v>0.02</v>
      </c>
      <c r="D10" s="367">
        <v>7.9000000000000001E-2</v>
      </c>
      <c r="E10" s="367">
        <v>6.8000000000000005E-2</v>
      </c>
      <c r="F10" s="367">
        <v>2.1999999999999999E-2</v>
      </c>
      <c r="G10" s="367">
        <v>0.02</v>
      </c>
      <c r="H10" s="367">
        <v>0.02</v>
      </c>
      <c r="I10" s="367">
        <v>0.02</v>
      </c>
      <c r="J10" s="367">
        <v>0.02</v>
      </c>
      <c r="K10" s="367">
        <v>0.02</v>
      </c>
      <c r="L10" s="367">
        <v>0.02</v>
      </c>
      <c r="M10" s="367">
        <v>0.02</v>
      </c>
      <c r="N10" s="367">
        <v>0.02</v>
      </c>
      <c r="O10" s="367">
        <v>0.02</v>
      </c>
      <c r="P10" s="367">
        <v>0.02</v>
      </c>
      <c r="Q10" s="367">
        <v>0.02</v>
      </c>
      <c r="R10" s="368">
        <v>0.02</v>
      </c>
    </row>
    <row r="11" spans="1:19" ht="14.7" customHeight="1" thickBot="1" x14ac:dyDescent="0.35">
      <c r="A11" s="29"/>
      <c r="B11" s="8"/>
      <c r="C11" s="362"/>
      <c r="S11" s="8"/>
    </row>
    <row r="12" spans="1:19" ht="14.7" customHeight="1" x14ac:dyDescent="0.3">
      <c r="A12" s="29"/>
      <c r="B12" s="381" t="s">
        <v>140</v>
      </c>
      <c r="C12" s="385">
        <f t="shared" ref="C12:H13" si="0">D12*(1+C6)</f>
        <v>1.3796271686129198</v>
      </c>
      <c r="D12" s="370">
        <f t="shared" si="0"/>
        <v>1.3075795361699554</v>
      </c>
      <c r="E12" s="370">
        <f t="shared" si="0"/>
        <v>1.2392944139607198</v>
      </c>
      <c r="F12" s="370">
        <f t="shared" si="0"/>
        <v>1.1745753141509998</v>
      </c>
      <c r="G12" s="370">
        <f t="shared" si="0"/>
        <v>1.1132360099999998</v>
      </c>
      <c r="H12" s="370">
        <f t="shared" si="0"/>
        <v>1.0550999999999999</v>
      </c>
      <c r="I12" s="370">
        <v>1</v>
      </c>
      <c r="J12" s="370">
        <f t="shared" ref="J12:R12" si="1">I12/(1+J6)</f>
        <v>0.94777746185195721</v>
      </c>
      <c r="K12" s="370">
        <f t="shared" si="1"/>
        <v>0.89828211719453821</v>
      </c>
      <c r="L12" s="370">
        <f t="shared" si="1"/>
        <v>0.85137154506164181</v>
      </c>
      <c r="M12" s="370">
        <f t="shared" si="1"/>
        <v>0.80691076207150214</v>
      </c>
      <c r="N12" s="370">
        <f t="shared" si="1"/>
        <v>0.76477183401715687</v>
      </c>
      <c r="O12" s="370">
        <f t="shared" si="1"/>
        <v>0.72483350774064725</v>
      </c>
      <c r="P12" s="370">
        <f t="shared" si="1"/>
        <v>0.68698086223168164</v>
      </c>
      <c r="Q12" s="370">
        <f t="shared" si="1"/>
        <v>0.65110497794681232</v>
      </c>
      <c r="R12" s="371">
        <f t="shared" si="1"/>
        <v>0.61710262339760436</v>
      </c>
      <c r="S12" s="8"/>
    </row>
    <row r="13" spans="1:19" ht="14.7" customHeight="1" x14ac:dyDescent="0.3">
      <c r="A13" s="29"/>
      <c r="B13" s="383" t="s">
        <v>141</v>
      </c>
      <c r="C13" s="386">
        <f t="shared" si="0"/>
        <v>1.2309548415379201</v>
      </c>
      <c r="D13" s="373">
        <f t="shared" si="0"/>
        <v>1.206818472096</v>
      </c>
      <c r="E13" s="373">
        <f t="shared" si="0"/>
        <v>1.116390816</v>
      </c>
      <c r="F13" s="373">
        <f t="shared" si="0"/>
        <v>1.0612079999999999</v>
      </c>
      <c r="G13" s="373">
        <f t="shared" si="0"/>
        <v>1.0404</v>
      </c>
      <c r="H13" s="373">
        <f t="shared" si="0"/>
        <v>1.02</v>
      </c>
      <c r="I13" s="373">
        <v>1</v>
      </c>
      <c r="J13" s="373">
        <f t="shared" ref="J13:R13" si="2">I13/(1+J7)</f>
        <v>0.98039215686274506</v>
      </c>
      <c r="K13" s="373">
        <f t="shared" si="2"/>
        <v>0.96116878123798533</v>
      </c>
      <c r="L13" s="373">
        <f t="shared" si="2"/>
        <v>0.94232233454704439</v>
      </c>
      <c r="M13" s="373">
        <f t="shared" si="2"/>
        <v>0.92384542602651409</v>
      </c>
      <c r="N13" s="373">
        <f t="shared" si="2"/>
        <v>0.90573080982991572</v>
      </c>
      <c r="O13" s="373">
        <f t="shared" si="2"/>
        <v>0.88797138218619187</v>
      </c>
      <c r="P13" s="373">
        <f t="shared" si="2"/>
        <v>0.87056017861391355</v>
      </c>
      <c r="Q13" s="373">
        <f t="shared" si="2"/>
        <v>0.85349037119011129</v>
      </c>
      <c r="R13" s="374">
        <f t="shared" si="2"/>
        <v>0.83675526587265814</v>
      </c>
      <c r="S13" s="8"/>
    </row>
    <row r="14" spans="1:19" ht="14.7" customHeight="1" thickBot="1" x14ac:dyDescent="0.35">
      <c r="A14" s="29"/>
      <c r="B14" s="382" t="s">
        <v>142</v>
      </c>
      <c r="C14" s="387">
        <f>C12*C13</f>
        <v>1.698258742721326</v>
      </c>
      <c r="D14" s="376">
        <f>D12*D13</f>
        <v>1.578011137984622</v>
      </c>
      <c r="E14" s="376">
        <f t="shared" ref="E14:H14" si="3">E12*E13</f>
        <v>1.3835369020658499</v>
      </c>
      <c r="F14" s="376">
        <f t="shared" si="3"/>
        <v>1.2464687199795541</v>
      </c>
      <c r="G14" s="376">
        <f t="shared" si="3"/>
        <v>1.1582107448039998</v>
      </c>
      <c r="H14" s="376">
        <f t="shared" si="3"/>
        <v>1.0762019999999999</v>
      </c>
      <c r="I14" s="376">
        <v>1</v>
      </c>
      <c r="J14" s="376">
        <f t="shared" ref="J14:R14" si="4">J12*J13</f>
        <v>0.92919359005093838</v>
      </c>
      <c r="K14" s="376">
        <f t="shared" si="4"/>
        <v>0.86340072779175137</v>
      </c>
      <c r="L14" s="376">
        <f t="shared" si="4"/>
        <v>0.80226642190941055</v>
      </c>
      <c r="M14" s="376">
        <f t="shared" si="4"/>
        <v>0.74546081675132603</v>
      </c>
      <c r="N14" s="376">
        <f t="shared" si="4"/>
        <v>0.69267741255946935</v>
      </c>
      <c r="O14" s="376">
        <f t="shared" si="4"/>
        <v>0.64363141172332838</v>
      </c>
      <c r="P14" s="376">
        <f t="shared" si="4"/>
        <v>0.59805818212875306</v>
      </c>
      <c r="Q14" s="376">
        <f t="shared" si="4"/>
        <v>0.55571182931155405</v>
      </c>
      <c r="R14" s="377">
        <f t="shared" si="4"/>
        <v>0.51636386971177728</v>
      </c>
      <c r="S14" s="8"/>
    </row>
    <row r="15" spans="1:19" ht="14.7" customHeight="1" thickBot="1" x14ac:dyDescent="0.35">
      <c r="A15" s="29"/>
      <c r="B15" s="8"/>
      <c r="C15" s="8"/>
      <c r="D15" s="8"/>
      <c r="S15" s="8"/>
    </row>
    <row r="16" spans="1:19" ht="14.7" customHeight="1" x14ac:dyDescent="0.3">
      <c r="A16" s="29"/>
      <c r="B16" s="381" t="s">
        <v>143</v>
      </c>
      <c r="C16" s="385">
        <f t="shared" ref="C16:H16" si="5">D16*(1+C9)</f>
        <v>1.6152952205244355</v>
      </c>
      <c r="D16" s="370">
        <f t="shared" si="5"/>
        <v>1.4912252774413179</v>
      </c>
      <c r="E16" s="370">
        <f t="shared" si="5"/>
        <v>1.3766850788786171</v>
      </c>
      <c r="F16" s="370">
        <f t="shared" si="5"/>
        <v>1.2709426503679997</v>
      </c>
      <c r="G16" s="370">
        <f t="shared" si="5"/>
        <v>1.1733222399999998</v>
      </c>
      <c r="H16" s="370">
        <f t="shared" si="5"/>
        <v>1.0831999999999999</v>
      </c>
      <c r="I16" s="370">
        <v>1</v>
      </c>
      <c r="J16" s="370">
        <f t="shared" ref="J16:R16" si="6">I16/(1+J9)</f>
        <v>0.92319054652880361</v>
      </c>
      <c r="K16" s="370">
        <f t="shared" si="6"/>
        <v>0.85228078520015105</v>
      </c>
      <c r="L16" s="370">
        <f t="shared" si="6"/>
        <v>0.7868175638849253</v>
      </c>
      <c r="M16" s="370">
        <f t="shared" si="6"/>
        <v>0.72638253682138598</v>
      </c>
      <c r="N16" s="370">
        <f t="shared" si="6"/>
        <v>0.67058949115711408</v>
      </c>
      <c r="O16" s="370">
        <f t="shared" si="6"/>
        <v>0.61908187883780841</v>
      </c>
      <c r="P16" s="370">
        <f t="shared" si="6"/>
        <v>0.57153053807035492</v>
      </c>
      <c r="Q16" s="370">
        <f t="shared" si="6"/>
        <v>0.5276315897990721</v>
      </c>
      <c r="R16" s="371">
        <f t="shared" si="6"/>
        <v>0.48710449575246689</v>
      </c>
      <c r="S16" s="8"/>
    </row>
    <row r="17" spans="1:20" ht="14.7" customHeight="1" x14ac:dyDescent="0.3">
      <c r="A17" s="29"/>
      <c r="B17" s="383" t="s">
        <v>144</v>
      </c>
      <c r="C17" s="386">
        <f>D17*(1+C10)</f>
        <v>1.19363907525408</v>
      </c>
      <c r="D17" s="373">
        <f>E17*(1+D10)</f>
        <v>1.170234387504</v>
      </c>
      <c r="E17" s="373">
        <f>F17*(1+F10)</f>
        <v>1.0845545759999999</v>
      </c>
      <c r="F17" s="373">
        <f>G17*(1+G10)</f>
        <v>1.0612079999999999</v>
      </c>
      <c r="G17" s="373">
        <f>H17*(1+H10)</f>
        <v>1.0404</v>
      </c>
      <c r="H17" s="373">
        <f>I17*(1+H10)</f>
        <v>1.02</v>
      </c>
      <c r="I17" s="373">
        <v>1</v>
      </c>
      <c r="J17" s="373">
        <f t="shared" ref="J17:R17" si="7">I17/(1+J10)</f>
        <v>0.98039215686274506</v>
      </c>
      <c r="K17" s="373">
        <f t="shared" si="7"/>
        <v>0.96116878123798533</v>
      </c>
      <c r="L17" s="373">
        <f t="shared" si="7"/>
        <v>0.94232233454704439</v>
      </c>
      <c r="M17" s="373">
        <f t="shared" si="7"/>
        <v>0.92384542602651409</v>
      </c>
      <c r="N17" s="373">
        <f t="shared" si="7"/>
        <v>0.90573080982991572</v>
      </c>
      <c r="O17" s="373">
        <f t="shared" si="7"/>
        <v>0.88797138218619187</v>
      </c>
      <c r="P17" s="373">
        <f t="shared" si="7"/>
        <v>0.87056017861391355</v>
      </c>
      <c r="Q17" s="373">
        <f t="shared" si="7"/>
        <v>0.85349037119011129</v>
      </c>
      <c r="R17" s="374">
        <f t="shared" si="7"/>
        <v>0.83675526587265814</v>
      </c>
      <c r="S17" s="8"/>
    </row>
    <row r="18" spans="1:20" ht="14.7" customHeight="1" thickBot="1" x14ac:dyDescent="0.35">
      <c r="A18" s="29"/>
      <c r="B18" s="382" t="s">
        <v>145</v>
      </c>
      <c r="C18" s="387">
        <f>C16*C17</f>
        <v>1.9280794932891223</v>
      </c>
      <c r="D18" s="376">
        <f>D16*D17</f>
        <v>1.7450830991770232</v>
      </c>
      <c r="E18" s="376">
        <f t="shared" ref="E18:H18" si="8">E16*E17</f>
        <v>1.4930901020087251</v>
      </c>
      <c r="F18" s="376">
        <f t="shared" si="8"/>
        <v>1.3487345081117241</v>
      </c>
      <c r="G18" s="376">
        <f t="shared" si="8"/>
        <v>1.2207244584959998</v>
      </c>
      <c r="H18" s="376">
        <f t="shared" si="8"/>
        <v>1.1048640000000001</v>
      </c>
      <c r="I18" s="376">
        <v>1</v>
      </c>
      <c r="J18" s="376">
        <f t="shared" ref="J18:R18" si="9">J16*J17</f>
        <v>0.90508877110667019</v>
      </c>
      <c r="K18" s="376">
        <f t="shared" si="9"/>
        <v>0.8191856835833824</v>
      </c>
      <c r="L18" s="376">
        <f t="shared" si="9"/>
        <v>0.74143576366266106</v>
      </c>
      <c r="M18" s="376">
        <f t="shared" si="9"/>
        <v>0.67106518418797334</v>
      </c>
      <c r="N18" s="376">
        <f t="shared" si="9"/>
        <v>0.607373562889164</v>
      </c>
      <c r="O18" s="376">
        <f t="shared" si="9"/>
        <v>0.54972699163803329</v>
      </c>
      <c r="P18" s="376">
        <f t="shared" si="9"/>
        <v>0.4975517273058343</v>
      </c>
      <c r="Q18" s="376">
        <f t="shared" si="9"/>
        <v>0.45032848142923859</v>
      </c>
      <c r="R18" s="377">
        <f t="shared" si="9"/>
        <v>0.40758725185112249</v>
      </c>
      <c r="S18" s="8"/>
    </row>
    <row r="19" spans="1:20" ht="14.7" customHeight="1" thickBot="1" x14ac:dyDescent="0.35">
      <c r="A19" s="29"/>
      <c r="B19" s="8"/>
      <c r="S19" s="8"/>
    </row>
    <row r="20" spans="1:20" ht="23.1" customHeight="1" thickBot="1" x14ac:dyDescent="0.35">
      <c r="A20" s="29"/>
      <c r="B20" s="665" t="s">
        <v>303</v>
      </c>
      <c r="C20" s="28"/>
      <c r="S20" s="8"/>
    </row>
    <row r="21" spans="1:20" ht="29.4" thickBot="1" x14ac:dyDescent="0.35">
      <c r="A21" s="29"/>
      <c r="B21" s="666" t="s">
        <v>304</v>
      </c>
      <c r="C21" s="399" t="s">
        <v>187</v>
      </c>
      <c r="D21" s="565"/>
      <c r="E21" s="53"/>
      <c r="F21" s="53"/>
      <c r="G21" s="53"/>
      <c r="H21" s="53"/>
      <c r="I21" s="53"/>
      <c r="S21" s="8"/>
    </row>
    <row r="22" spans="1:20" ht="15" thickBot="1" x14ac:dyDescent="0.35">
      <c r="A22" s="29"/>
      <c r="B22" s="483"/>
      <c r="C22" s="481"/>
      <c r="D22" s="476"/>
      <c r="E22" s="476"/>
      <c r="F22" s="476"/>
      <c r="G22" s="476"/>
      <c r="H22" s="476"/>
      <c r="I22" s="476"/>
      <c r="S22" s="8"/>
    </row>
    <row r="23" spans="1:20" ht="14.4" x14ac:dyDescent="0.3">
      <c r="A23" s="29"/>
      <c r="B23" s="853"/>
      <c r="C23" s="549"/>
      <c r="D23" s="867" t="s">
        <v>260</v>
      </c>
      <c r="E23" s="868"/>
      <c r="F23" s="868"/>
      <c r="G23" s="868"/>
      <c r="H23" s="869"/>
      <c r="I23" s="475"/>
      <c r="S23" s="8"/>
    </row>
    <row r="24" spans="1:20" ht="15" thickBot="1" x14ac:dyDescent="0.35">
      <c r="A24" s="29"/>
      <c r="B24" s="854"/>
      <c r="C24" s="550"/>
      <c r="D24" s="667" t="s">
        <v>114</v>
      </c>
      <c r="E24" s="668" t="s">
        <v>115</v>
      </c>
      <c r="F24" s="668" t="s">
        <v>116</v>
      </c>
      <c r="G24" s="668" t="s">
        <v>117</v>
      </c>
      <c r="H24" s="669" t="s">
        <v>118</v>
      </c>
      <c r="I24" s="475"/>
      <c r="S24" s="8"/>
    </row>
    <row r="25" spans="1:20" ht="43.8" thickBot="1" x14ac:dyDescent="0.35">
      <c r="A25" s="29"/>
      <c r="B25" s="679" t="s">
        <v>259</v>
      </c>
      <c r="C25" s="579"/>
      <c r="D25" s="554">
        <v>0</v>
      </c>
      <c r="E25" s="552">
        <v>0</v>
      </c>
      <c r="F25" s="552">
        <v>0</v>
      </c>
      <c r="G25" s="552">
        <v>0</v>
      </c>
      <c r="H25" s="555">
        <v>0</v>
      </c>
      <c r="I25" s="475"/>
      <c r="S25" s="8"/>
    </row>
    <row r="26" spans="1:20" ht="15" thickBot="1" x14ac:dyDescent="0.35">
      <c r="A26" s="29"/>
      <c r="B26" s="480"/>
      <c r="C26" s="482"/>
      <c r="D26" s="476"/>
      <c r="E26" s="476"/>
      <c r="F26" s="476"/>
      <c r="G26" s="476"/>
      <c r="H26" s="476"/>
      <c r="I26" s="476"/>
      <c r="S26" s="8"/>
    </row>
    <row r="27" spans="1:20" ht="45" customHeight="1" thickBot="1" x14ac:dyDescent="0.35">
      <c r="A27" s="29"/>
      <c r="B27" s="666" t="s">
        <v>305</v>
      </c>
      <c r="C27" s="399" t="s">
        <v>188</v>
      </c>
      <c r="D27" s="565"/>
      <c r="E27" s="53"/>
      <c r="F27" s="53"/>
      <c r="G27" s="53"/>
      <c r="H27" s="53"/>
      <c r="I27" s="53"/>
      <c r="S27" s="8"/>
    </row>
    <row r="28" spans="1:20" ht="25.05" customHeight="1" x14ac:dyDescent="0.3">
      <c r="A28" s="29"/>
      <c r="B28" s="42"/>
      <c r="S28" s="8"/>
    </row>
    <row r="29" spans="1:20" ht="25.05" customHeight="1" thickBot="1" x14ac:dyDescent="0.35">
      <c r="A29" s="29"/>
      <c r="B29" s="42"/>
      <c r="S29" s="8"/>
    </row>
    <row r="30" spans="1:20" ht="20.100000000000001" customHeight="1" thickBot="1" x14ac:dyDescent="0.35">
      <c r="A30" s="29"/>
      <c r="B30" s="478" t="s">
        <v>256</v>
      </c>
      <c r="S30" s="8"/>
    </row>
    <row r="31" spans="1:20" ht="14.7" customHeight="1" x14ac:dyDescent="0.3">
      <c r="A31" s="29"/>
      <c r="B31" s="691" t="s">
        <v>239</v>
      </c>
      <c r="C31" s="400" t="s">
        <v>146</v>
      </c>
      <c r="D31" s="847" t="s">
        <v>242</v>
      </c>
      <c r="E31" s="848"/>
      <c r="F31" s="848"/>
      <c r="G31" s="848"/>
      <c r="H31" s="848"/>
      <c r="I31" s="848"/>
      <c r="J31" s="848"/>
      <c r="K31" s="848"/>
      <c r="L31" s="848"/>
      <c r="M31" s="848"/>
      <c r="N31" s="848"/>
      <c r="O31" s="848"/>
      <c r="P31" s="848"/>
      <c r="Q31" s="848"/>
      <c r="R31" s="848"/>
      <c r="S31" s="849"/>
    </row>
    <row r="32" spans="1:20" ht="14.7" customHeight="1" x14ac:dyDescent="0.3">
      <c r="A32" s="29"/>
      <c r="B32" s="689" t="s">
        <v>241</v>
      </c>
      <c r="C32" s="403">
        <v>5</v>
      </c>
      <c r="D32" s="844" t="s">
        <v>243</v>
      </c>
      <c r="E32" s="845"/>
      <c r="F32" s="845"/>
      <c r="G32" s="845"/>
      <c r="H32" s="845"/>
      <c r="I32" s="845"/>
      <c r="J32" s="845"/>
      <c r="K32" s="845"/>
      <c r="L32" s="845"/>
      <c r="M32" s="845"/>
      <c r="N32" s="845"/>
      <c r="O32" s="845"/>
      <c r="P32" s="845"/>
      <c r="Q32" s="845"/>
      <c r="R32" s="845"/>
      <c r="S32" s="846"/>
      <c r="T32" s="8"/>
    </row>
    <row r="33" spans="1:20" ht="14.7" customHeight="1" thickBot="1" x14ac:dyDescent="0.35">
      <c r="A33" s="29"/>
      <c r="B33" s="690" t="s">
        <v>251</v>
      </c>
      <c r="C33" s="402">
        <v>0</v>
      </c>
      <c r="D33" s="850" t="s">
        <v>243</v>
      </c>
      <c r="E33" s="851"/>
      <c r="F33" s="851"/>
      <c r="G33" s="851"/>
      <c r="H33" s="851"/>
      <c r="I33" s="851"/>
      <c r="J33" s="851"/>
      <c r="K33" s="851"/>
      <c r="L33" s="851"/>
      <c r="M33" s="851"/>
      <c r="N33" s="851"/>
      <c r="O33" s="851"/>
      <c r="P33" s="851"/>
      <c r="Q33" s="851"/>
      <c r="R33" s="851"/>
      <c r="S33" s="852"/>
      <c r="T33" s="8"/>
    </row>
    <row r="34" spans="1:20" ht="14.7" customHeight="1" x14ac:dyDescent="0.3">
      <c r="A34" s="29"/>
      <c r="B34" s="751"/>
      <c r="C34" s="32"/>
      <c r="D34" s="394">
        <v>1</v>
      </c>
      <c r="E34" s="394">
        <v>2</v>
      </c>
      <c r="F34" s="394">
        <v>3</v>
      </c>
      <c r="G34" s="394">
        <v>4</v>
      </c>
      <c r="H34" s="394">
        <v>5</v>
      </c>
      <c r="I34" s="394">
        <v>6</v>
      </c>
      <c r="J34" s="394">
        <v>7</v>
      </c>
      <c r="K34" s="394">
        <v>8</v>
      </c>
      <c r="L34" s="394">
        <v>9</v>
      </c>
      <c r="M34" s="394">
        <v>10</v>
      </c>
      <c r="N34" s="394">
        <v>11</v>
      </c>
      <c r="O34" s="394">
        <v>12</v>
      </c>
      <c r="P34" s="394">
        <v>13</v>
      </c>
      <c r="Q34" s="394">
        <v>14</v>
      </c>
      <c r="R34" s="405">
        <v>15</v>
      </c>
      <c r="S34" s="406"/>
    </row>
    <row r="35" spans="1:20" ht="14.7" customHeight="1" thickBot="1" x14ac:dyDescent="0.35">
      <c r="A35" s="29"/>
      <c r="B35" s="750"/>
      <c r="C35" s="566"/>
      <c r="D35" s="671" t="s">
        <v>278</v>
      </c>
      <c r="E35" s="671" t="s">
        <v>110</v>
      </c>
      <c r="F35" s="671" t="s">
        <v>111</v>
      </c>
      <c r="G35" s="671" t="s">
        <v>112</v>
      </c>
      <c r="H35" s="671" t="s">
        <v>113</v>
      </c>
      <c r="I35" s="651" t="s">
        <v>114</v>
      </c>
      <c r="J35" s="671" t="s">
        <v>115</v>
      </c>
      <c r="K35" s="671" t="s">
        <v>116</v>
      </c>
      <c r="L35" s="671" t="s">
        <v>117</v>
      </c>
      <c r="M35" s="671" t="s">
        <v>118</v>
      </c>
      <c r="N35" s="671" t="s">
        <v>119</v>
      </c>
      <c r="O35" s="671" t="s">
        <v>120</v>
      </c>
      <c r="P35" s="671" t="s">
        <v>121</v>
      </c>
      <c r="Q35" s="671" t="s">
        <v>122</v>
      </c>
      <c r="R35" s="671" t="s">
        <v>184</v>
      </c>
      <c r="S35" s="407" t="s">
        <v>123</v>
      </c>
    </row>
    <row r="36" spans="1:20" ht="14.7" customHeight="1" x14ac:dyDescent="0.3">
      <c r="A36" s="29"/>
      <c r="B36" s="680" t="s">
        <v>253</v>
      </c>
      <c r="C36" s="567"/>
      <c r="D36" s="398">
        <v>0</v>
      </c>
      <c r="E36" s="577">
        <v>0</v>
      </c>
      <c r="F36" s="577">
        <v>0</v>
      </c>
      <c r="G36" s="577">
        <v>0</v>
      </c>
      <c r="H36" s="577">
        <v>0</v>
      </c>
      <c r="I36" s="398">
        <v>0</v>
      </c>
      <c r="J36" s="360"/>
      <c r="K36" s="317"/>
      <c r="L36" s="441"/>
      <c r="M36" s="441"/>
      <c r="N36" s="441"/>
      <c r="O36" s="441"/>
      <c r="P36" s="441"/>
      <c r="Q36" s="441"/>
      <c r="R36" s="441"/>
      <c r="S36" s="365"/>
      <c r="T36" s="8"/>
    </row>
    <row r="37" spans="1:20" ht="14.7" customHeight="1" x14ac:dyDescent="0.3">
      <c r="A37" s="29"/>
      <c r="B37" s="380" t="s">
        <v>252</v>
      </c>
      <c r="C37" s="568"/>
      <c r="D37" s="433">
        <f t="shared" ref="D37:H37" si="10">IF(D34=$C32+6,-$C33,0)</f>
        <v>0</v>
      </c>
      <c r="E37" s="433">
        <f t="shared" si="10"/>
        <v>0</v>
      </c>
      <c r="F37" s="433">
        <f t="shared" si="10"/>
        <v>0</v>
      </c>
      <c r="G37" s="433">
        <f t="shared" si="10"/>
        <v>0</v>
      </c>
      <c r="H37" s="433">
        <f t="shared" si="10"/>
        <v>0</v>
      </c>
      <c r="I37" s="433">
        <f>IF(I34=$C32+6,-$C33,0)</f>
        <v>0</v>
      </c>
      <c r="J37" s="433">
        <f t="shared" ref="J37:R37" si="11">IF(J34=$C32+6,-$C33,0)</f>
        <v>0</v>
      </c>
      <c r="K37" s="433">
        <f t="shared" si="11"/>
        <v>0</v>
      </c>
      <c r="L37" s="433">
        <f t="shared" si="11"/>
        <v>0</v>
      </c>
      <c r="M37" s="433">
        <f t="shared" si="11"/>
        <v>0</v>
      </c>
      <c r="N37" s="433">
        <f t="shared" si="11"/>
        <v>0</v>
      </c>
      <c r="O37" s="433">
        <f t="shared" si="11"/>
        <v>0</v>
      </c>
      <c r="P37" s="433">
        <f t="shared" si="11"/>
        <v>0</v>
      </c>
      <c r="Q37" s="433">
        <f t="shared" si="11"/>
        <v>0</v>
      </c>
      <c r="R37" s="442">
        <f t="shared" si="11"/>
        <v>0</v>
      </c>
      <c r="S37" s="416"/>
      <c r="T37" s="8"/>
    </row>
    <row r="38" spans="1:20" ht="14.7" customHeight="1" thickBot="1" x14ac:dyDescent="0.35">
      <c r="A38" s="29"/>
      <c r="B38" s="463" t="s">
        <v>245</v>
      </c>
      <c r="C38" s="569"/>
      <c r="D38" s="464"/>
      <c r="E38" s="464"/>
      <c r="F38" s="464"/>
      <c r="G38" s="464"/>
      <c r="H38" s="464"/>
      <c r="I38" s="464">
        <f t="shared" ref="I38:R38" si="12">IF($C$31="ROI",IF(I34&lt;=$C32+5,-$K43/I13,0),IF($C$31="NI",IF(I34&lt;=$C32+5,-$K43/I17,0)))</f>
        <v>0</v>
      </c>
      <c r="J38" s="464">
        <f t="shared" si="12"/>
        <v>0</v>
      </c>
      <c r="K38" s="464">
        <f t="shared" si="12"/>
        <v>0</v>
      </c>
      <c r="L38" s="464">
        <f t="shared" si="12"/>
        <v>0</v>
      </c>
      <c r="M38" s="464">
        <f t="shared" si="12"/>
        <v>0</v>
      </c>
      <c r="N38" s="464">
        <f t="shared" si="12"/>
        <v>0</v>
      </c>
      <c r="O38" s="464">
        <f t="shared" si="12"/>
        <v>0</v>
      </c>
      <c r="P38" s="464">
        <f t="shared" si="12"/>
        <v>0</v>
      </c>
      <c r="Q38" s="464">
        <f t="shared" si="12"/>
        <v>0</v>
      </c>
      <c r="R38" s="471">
        <f t="shared" si="12"/>
        <v>0</v>
      </c>
      <c r="S38" s="466"/>
      <c r="T38" s="8"/>
    </row>
    <row r="39" spans="1:20" ht="14.7" customHeight="1" thickTop="1" x14ac:dyDescent="0.3">
      <c r="A39" s="29"/>
      <c r="B39" s="467" t="s">
        <v>246</v>
      </c>
      <c r="C39" s="570"/>
      <c r="D39" s="468">
        <f t="shared" ref="D39:R39" si="13">SUM(D36:D38)</f>
        <v>0</v>
      </c>
      <c r="E39" s="468">
        <f t="shared" si="13"/>
        <v>0</v>
      </c>
      <c r="F39" s="468">
        <f t="shared" si="13"/>
        <v>0</v>
      </c>
      <c r="G39" s="468">
        <f t="shared" si="13"/>
        <v>0</v>
      </c>
      <c r="H39" s="468">
        <f t="shared" si="13"/>
        <v>0</v>
      </c>
      <c r="I39" s="468">
        <f t="shared" si="13"/>
        <v>0</v>
      </c>
      <c r="J39" s="468">
        <f t="shared" si="13"/>
        <v>0</v>
      </c>
      <c r="K39" s="468">
        <f t="shared" si="13"/>
        <v>0</v>
      </c>
      <c r="L39" s="468">
        <f t="shared" si="13"/>
        <v>0</v>
      </c>
      <c r="M39" s="468">
        <f t="shared" si="13"/>
        <v>0</v>
      </c>
      <c r="N39" s="468">
        <f t="shared" si="13"/>
        <v>0</v>
      </c>
      <c r="O39" s="468">
        <f t="shared" si="13"/>
        <v>0</v>
      </c>
      <c r="P39" s="468">
        <f t="shared" si="13"/>
        <v>0</v>
      </c>
      <c r="Q39" s="468">
        <f t="shared" si="13"/>
        <v>0</v>
      </c>
      <c r="R39" s="472">
        <f t="shared" si="13"/>
        <v>0</v>
      </c>
      <c r="S39" s="470"/>
      <c r="T39" s="8"/>
    </row>
    <row r="40" spans="1:20" ht="14.7" customHeight="1" thickBot="1" x14ac:dyDescent="0.35">
      <c r="A40" s="29"/>
      <c r="B40" s="674" t="s">
        <v>306</v>
      </c>
      <c r="C40" s="571"/>
      <c r="D40" s="435">
        <f t="shared" ref="D40:R40" si="14">IF($C$31="ROI",D39*D14,IF($C$31="NI",D39*D18))</f>
        <v>0</v>
      </c>
      <c r="E40" s="435">
        <f t="shared" si="14"/>
        <v>0</v>
      </c>
      <c r="F40" s="435">
        <f t="shared" si="14"/>
        <v>0</v>
      </c>
      <c r="G40" s="435">
        <f t="shared" si="14"/>
        <v>0</v>
      </c>
      <c r="H40" s="435">
        <f t="shared" si="14"/>
        <v>0</v>
      </c>
      <c r="I40" s="435">
        <f t="shared" si="14"/>
        <v>0</v>
      </c>
      <c r="J40" s="435">
        <f t="shared" si="14"/>
        <v>0</v>
      </c>
      <c r="K40" s="435">
        <f t="shared" si="14"/>
        <v>0</v>
      </c>
      <c r="L40" s="435">
        <f t="shared" si="14"/>
        <v>0</v>
      </c>
      <c r="M40" s="435">
        <f t="shared" si="14"/>
        <v>0</v>
      </c>
      <c r="N40" s="435">
        <f t="shared" si="14"/>
        <v>0</v>
      </c>
      <c r="O40" s="435">
        <f t="shared" si="14"/>
        <v>0</v>
      </c>
      <c r="P40" s="435">
        <f t="shared" si="14"/>
        <v>0</v>
      </c>
      <c r="Q40" s="435">
        <f t="shared" si="14"/>
        <v>0</v>
      </c>
      <c r="R40" s="443">
        <f t="shared" si="14"/>
        <v>0</v>
      </c>
      <c r="S40" s="417">
        <f>ABS(SUM(C40:R40))</f>
        <v>0</v>
      </c>
      <c r="T40" s="8"/>
    </row>
    <row r="41" spans="1:20" ht="14.7" customHeight="1" x14ac:dyDescent="0.3">
      <c r="A41" s="29"/>
      <c r="B41" s="422"/>
      <c r="C41" s="424"/>
      <c r="D41" s="360"/>
      <c r="E41" s="360"/>
      <c r="F41" s="360"/>
      <c r="G41" s="360"/>
      <c r="H41" s="360"/>
      <c r="I41" s="360"/>
      <c r="J41" s="360"/>
      <c r="K41" s="360"/>
      <c r="L41" s="321"/>
      <c r="M41" s="297"/>
      <c r="N41" s="256"/>
      <c r="O41" s="256"/>
      <c r="P41" s="256"/>
      <c r="Q41" s="256"/>
      <c r="R41" s="256"/>
      <c r="S41" s="396"/>
      <c r="T41" s="8"/>
    </row>
    <row r="42" spans="1:20" ht="14.7" customHeight="1" x14ac:dyDescent="0.3">
      <c r="A42" s="29"/>
      <c r="B42" s="416"/>
      <c r="C42" s="574"/>
      <c r="D42" s="672" t="s">
        <v>278</v>
      </c>
      <c r="E42" s="673" t="s">
        <v>110</v>
      </c>
      <c r="F42" s="673" t="s">
        <v>111</v>
      </c>
      <c r="G42" s="673" t="s">
        <v>112</v>
      </c>
      <c r="H42" s="673" t="s">
        <v>113</v>
      </c>
      <c r="I42" s="673" t="s">
        <v>114</v>
      </c>
      <c r="J42" s="425" t="s">
        <v>189</v>
      </c>
      <c r="K42" s="425" t="s">
        <v>123</v>
      </c>
      <c r="L42" s="325"/>
      <c r="M42" s="47"/>
      <c r="S42" s="8"/>
    </row>
    <row r="43" spans="1:20" ht="14.7" customHeight="1" x14ac:dyDescent="0.3">
      <c r="A43" s="29"/>
      <c r="B43" s="573" t="s">
        <v>254</v>
      </c>
      <c r="C43" s="574"/>
      <c r="D43" s="575">
        <f>IF(C31="ROI",D36*D$14/SUMIF($I$34:$R$34,"&lt;="&amp;$C32+5,$I$12:$R$12),IF(C31="NI",D36*D$18/SUMIF($I$34:$R$34,"&lt;="&amp;$C32+5,$I$16:$R$16)))</f>
        <v>0</v>
      </c>
      <c r="E43" s="576">
        <f>IF(C31="ROI",E36*E$14/SUMIF($I$34:$R$34,"&lt;="&amp;$C32+5,$I$12:$R$12),IF(C31="NI",E36*E$18/SUMIF($I$34:$R$34,"&lt;="&amp;$C32+5,$I$16:$R$16)))</f>
        <v>0</v>
      </c>
      <c r="F43" s="576">
        <f>IF(C31="ROI",F36*F$14/SUMIF($I$34:$R$34,"&lt;="&amp;$C32+5,$I$12:$R$12),IF(C31="NI",F36*F$18/SUMIF($I$34:$R$34,"&lt;="&amp;$C32+5,$I$16:$R$16)))</f>
        <v>0</v>
      </c>
      <c r="G43" s="576">
        <f>IF(C31="ROI",G36*G$14/SUMIF($I$34:$R$34,"&lt;="&amp;$C32+5,$I$12:$R$12),IF(C31="NI",G36*G$18/SUMIF($I$34:$R$34,"&lt;="&amp;$C32+5,$I$16:$R$16)))</f>
        <v>0</v>
      </c>
      <c r="H43" s="576">
        <f>IF(C31="ROI",H36*H$14/SUMIF($I$34:$R$34,"&lt;="&amp;$C32+5,$I$12:$R$12),IF(C31="NI",H36*H$18/SUMIF($I$34:$R$34,"&lt;="&amp;$C32+5,$I$16:$R$16)))</f>
        <v>0</v>
      </c>
      <c r="I43" s="576">
        <f>IF(C31="ROI",I36*I$14/SUMIF($I$34:$R$34,"&lt;="&amp;$C32+5,$I$12:$R$12),IF(C31="NI",I36*I$18/SUMIF($I$34:$R$34,"&lt;="&amp;$C32+5,$I$16:$R$16)))</f>
        <v>0</v>
      </c>
      <c r="J43" s="576">
        <f>IF(C31="ROI",SUMPRODUCT($F$14:$R$14,F37:R37)/SUMIF(I34:R34,"&lt;="&amp;C32+5,$I$12:$R$12),IF(C31="NI",SUMPRODUCT($F$18:$R$18,F37:R37)/SUMIF(I34:R34,"&lt;="&amp;C32+5,$I$16:$R$16)))</f>
        <v>0</v>
      </c>
      <c r="K43" s="437">
        <f>SUM(D43:J43)</f>
        <v>0</v>
      </c>
      <c r="L43" s="325"/>
      <c r="M43" s="47"/>
      <c r="S43" s="8"/>
      <c r="T43" s="8"/>
    </row>
    <row r="44" spans="1:20" ht="14.7" customHeight="1" thickBot="1" x14ac:dyDescent="0.35">
      <c r="A44" s="29"/>
      <c r="B44" s="423"/>
      <c r="C44" s="426"/>
      <c r="D44" s="427"/>
      <c r="E44" s="427"/>
      <c r="F44" s="427"/>
      <c r="G44" s="427"/>
      <c r="H44" s="427"/>
      <c r="I44" s="427"/>
      <c r="J44" s="427"/>
      <c r="K44" s="427"/>
      <c r="L44" s="428"/>
      <c r="M44" s="47"/>
      <c r="S44" s="8"/>
    </row>
    <row r="45" spans="1:20" ht="25.05" customHeight="1" x14ac:dyDescent="0.3">
      <c r="A45" s="29"/>
      <c r="S45" s="8"/>
    </row>
    <row r="46" spans="1:20" ht="25.05" customHeight="1" thickBot="1" x14ac:dyDescent="0.35">
      <c r="A46" s="29"/>
      <c r="S46" s="8"/>
    </row>
    <row r="47" spans="1:20" ht="20.100000000000001" customHeight="1" thickBot="1" x14ac:dyDescent="0.35">
      <c r="A47" s="29"/>
      <c r="B47" s="478" t="s">
        <v>257</v>
      </c>
      <c r="S47" s="8"/>
    </row>
    <row r="48" spans="1:20" ht="14.7" customHeight="1" x14ac:dyDescent="0.3">
      <c r="A48" s="29"/>
      <c r="B48" s="691" t="s">
        <v>241</v>
      </c>
      <c r="C48" s="404">
        <v>5</v>
      </c>
      <c r="D48" s="861" t="s">
        <v>243</v>
      </c>
      <c r="E48" s="862"/>
      <c r="F48" s="862"/>
      <c r="G48" s="862"/>
      <c r="H48" s="862"/>
      <c r="I48" s="862"/>
      <c r="J48" s="862"/>
      <c r="K48" s="862"/>
      <c r="L48" s="862"/>
      <c r="M48" s="862"/>
      <c r="N48" s="862"/>
      <c r="O48" s="862"/>
      <c r="P48" s="862"/>
      <c r="Q48" s="862"/>
      <c r="R48" s="862"/>
      <c r="S48" s="863"/>
      <c r="T48" s="8"/>
    </row>
    <row r="49" spans="1:20" ht="14.7" customHeight="1" thickBot="1" x14ac:dyDescent="0.35">
      <c r="A49" s="29"/>
      <c r="B49" s="690" t="s">
        <v>251</v>
      </c>
      <c r="C49" s="402">
        <v>0</v>
      </c>
      <c r="D49" s="864" t="s">
        <v>243</v>
      </c>
      <c r="E49" s="865"/>
      <c r="F49" s="865"/>
      <c r="G49" s="865"/>
      <c r="H49" s="865"/>
      <c r="I49" s="865"/>
      <c r="J49" s="865"/>
      <c r="K49" s="865"/>
      <c r="L49" s="865"/>
      <c r="M49" s="865"/>
      <c r="N49" s="865"/>
      <c r="O49" s="865"/>
      <c r="P49" s="865"/>
      <c r="Q49" s="865"/>
      <c r="R49" s="865"/>
      <c r="S49" s="866"/>
      <c r="T49" s="8"/>
    </row>
    <row r="50" spans="1:20" ht="14.7" customHeight="1" x14ac:dyDescent="0.3">
      <c r="A50" s="29"/>
      <c r="B50" s="751"/>
      <c r="C50" s="32"/>
      <c r="D50" s="438">
        <v>1</v>
      </c>
      <c r="E50" s="438">
        <v>2</v>
      </c>
      <c r="F50" s="438">
        <v>3</v>
      </c>
      <c r="G50" s="438">
        <v>4</v>
      </c>
      <c r="H50" s="438">
        <v>5</v>
      </c>
      <c r="I50" s="438">
        <v>6</v>
      </c>
      <c r="J50" s="438">
        <v>7</v>
      </c>
      <c r="K50" s="438">
        <v>8</v>
      </c>
      <c r="L50" s="438">
        <v>9</v>
      </c>
      <c r="M50" s="438">
        <v>10</v>
      </c>
      <c r="N50" s="438">
        <v>11</v>
      </c>
      <c r="O50" s="438">
        <v>12</v>
      </c>
      <c r="P50" s="438">
        <v>13</v>
      </c>
      <c r="Q50" s="438">
        <v>14</v>
      </c>
      <c r="R50" s="438">
        <v>15</v>
      </c>
      <c r="S50" s="439"/>
    </row>
    <row r="51" spans="1:20" ht="14.7" customHeight="1" thickBot="1" x14ac:dyDescent="0.35">
      <c r="A51" s="29"/>
      <c r="B51" s="750"/>
      <c r="C51" s="566"/>
      <c r="D51" s="671" t="s">
        <v>278</v>
      </c>
      <c r="E51" s="671" t="s">
        <v>110</v>
      </c>
      <c r="F51" s="671" t="s">
        <v>111</v>
      </c>
      <c r="G51" s="671" t="s">
        <v>112</v>
      </c>
      <c r="H51" s="671" t="s">
        <v>113</v>
      </c>
      <c r="I51" s="651" t="s">
        <v>114</v>
      </c>
      <c r="J51" s="671" t="s">
        <v>115</v>
      </c>
      <c r="K51" s="671" t="s">
        <v>116</v>
      </c>
      <c r="L51" s="671" t="s">
        <v>117</v>
      </c>
      <c r="M51" s="671" t="s">
        <v>118</v>
      </c>
      <c r="N51" s="671" t="s">
        <v>119</v>
      </c>
      <c r="O51" s="671" t="s">
        <v>120</v>
      </c>
      <c r="P51" s="671" t="s">
        <v>121</v>
      </c>
      <c r="Q51" s="671" t="s">
        <v>122</v>
      </c>
      <c r="R51" s="670" t="s">
        <v>184</v>
      </c>
      <c r="S51" s="440" t="s">
        <v>123</v>
      </c>
    </row>
    <row r="52" spans="1:20" ht="14.7" customHeight="1" x14ac:dyDescent="0.3">
      <c r="A52" s="29"/>
      <c r="B52" s="680" t="s">
        <v>253</v>
      </c>
      <c r="C52" s="567"/>
      <c r="D52" s="398">
        <v>0</v>
      </c>
      <c r="E52" s="577">
        <v>0</v>
      </c>
      <c r="F52" s="577">
        <v>0</v>
      </c>
      <c r="G52" s="577">
        <v>0</v>
      </c>
      <c r="H52" s="577">
        <v>0</v>
      </c>
      <c r="I52" s="398"/>
      <c r="J52" s="360"/>
      <c r="K52" s="360"/>
      <c r="L52" s="360"/>
      <c r="M52" s="360"/>
      <c r="N52" s="360"/>
      <c r="O52" s="360"/>
      <c r="P52" s="360"/>
      <c r="Q52" s="360"/>
      <c r="R52" s="358"/>
      <c r="S52" s="365"/>
      <c r="T52" s="8"/>
    </row>
    <row r="53" spans="1:20" ht="14.7" customHeight="1" x14ac:dyDescent="0.3">
      <c r="A53" s="29"/>
      <c r="B53" s="380" t="s">
        <v>252</v>
      </c>
      <c r="C53" s="568"/>
      <c r="D53" s="433">
        <f t="shared" ref="D53:R53" si="15">IF(D50=$C48+6,-$C49,0)</f>
        <v>0</v>
      </c>
      <c r="E53" s="433">
        <f t="shared" si="15"/>
        <v>0</v>
      </c>
      <c r="F53" s="433">
        <f t="shared" si="15"/>
        <v>0</v>
      </c>
      <c r="G53" s="433">
        <f t="shared" si="15"/>
        <v>0</v>
      </c>
      <c r="H53" s="433">
        <f t="shared" si="15"/>
        <v>0</v>
      </c>
      <c r="I53" s="433">
        <f t="shared" si="15"/>
        <v>0</v>
      </c>
      <c r="J53" s="433">
        <f t="shared" si="15"/>
        <v>0</v>
      </c>
      <c r="K53" s="433">
        <f t="shared" si="15"/>
        <v>0</v>
      </c>
      <c r="L53" s="433">
        <f t="shared" si="15"/>
        <v>0</v>
      </c>
      <c r="M53" s="433">
        <f t="shared" si="15"/>
        <v>0</v>
      </c>
      <c r="N53" s="433">
        <f t="shared" si="15"/>
        <v>0</v>
      </c>
      <c r="O53" s="433">
        <f t="shared" si="15"/>
        <v>0</v>
      </c>
      <c r="P53" s="433">
        <f t="shared" si="15"/>
        <v>0</v>
      </c>
      <c r="Q53" s="433">
        <f t="shared" si="15"/>
        <v>0</v>
      </c>
      <c r="R53" s="434">
        <f t="shared" si="15"/>
        <v>0</v>
      </c>
      <c r="S53" s="380"/>
      <c r="T53" s="8"/>
    </row>
    <row r="54" spans="1:20" ht="14.7" customHeight="1" thickBot="1" x14ac:dyDescent="0.35">
      <c r="A54" s="29"/>
      <c r="B54" s="463" t="s">
        <v>245</v>
      </c>
      <c r="C54" s="569"/>
      <c r="D54" s="464"/>
      <c r="E54" s="464"/>
      <c r="F54" s="464"/>
      <c r="G54" s="464"/>
      <c r="H54" s="464"/>
      <c r="I54" s="464">
        <f t="shared" ref="I54:R54" si="16">IF($C$31="ROI",IF(I50&lt;=$C48+5,-$K59/I$13,0),IF($C$31="NI",IF(I50&lt;=$C48+5,-$K59/I$17,0)))</f>
        <v>0</v>
      </c>
      <c r="J54" s="464">
        <f t="shared" si="16"/>
        <v>0</v>
      </c>
      <c r="K54" s="464">
        <f t="shared" si="16"/>
        <v>0</v>
      </c>
      <c r="L54" s="464">
        <f t="shared" si="16"/>
        <v>0</v>
      </c>
      <c r="M54" s="464">
        <f t="shared" si="16"/>
        <v>0</v>
      </c>
      <c r="N54" s="464">
        <f t="shared" si="16"/>
        <v>0</v>
      </c>
      <c r="O54" s="464">
        <f t="shared" si="16"/>
        <v>0</v>
      </c>
      <c r="P54" s="464">
        <f t="shared" si="16"/>
        <v>0</v>
      </c>
      <c r="Q54" s="464">
        <f t="shared" si="16"/>
        <v>0</v>
      </c>
      <c r="R54" s="465">
        <f t="shared" si="16"/>
        <v>0</v>
      </c>
      <c r="S54" s="463"/>
      <c r="T54" s="8"/>
    </row>
    <row r="55" spans="1:20" ht="14.7" customHeight="1" thickTop="1" x14ac:dyDescent="0.3">
      <c r="A55" s="29"/>
      <c r="B55" s="467" t="s">
        <v>246</v>
      </c>
      <c r="C55" s="570"/>
      <c r="D55" s="468">
        <f t="shared" ref="D55:R55" si="17">SUM(D52:D54)</f>
        <v>0</v>
      </c>
      <c r="E55" s="468">
        <f t="shared" si="17"/>
        <v>0</v>
      </c>
      <c r="F55" s="468">
        <f t="shared" si="17"/>
        <v>0</v>
      </c>
      <c r="G55" s="468">
        <f t="shared" si="17"/>
        <v>0</v>
      </c>
      <c r="H55" s="468">
        <f t="shared" si="17"/>
        <v>0</v>
      </c>
      <c r="I55" s="468">
        <f t="shared" si="17"/>
        <v>0</v>
      </c>
      <c r="J55" s="468">
        <f t="shared" si="17"/>
        <v>0</v>
      </c>
      <c r="K55" s="468">
        <f t="shared" si="17"/>
        <v>0</v>
      </c>
      <c r="L55" s="468">
        <f t="shared" si="17"/>
        <v>0</v>
      </c>
      <c r="M55" s="468">
        <f t="shared" si="17"/>
        <v>0</v>
      </c>
      <c r="N55" s="468">
        <f t="shared" si="17"/>
        <v>0</v>
      </c>
      <c r="O55" s="468">
        <f t="shared" si="17"/>
        <v>0</v>
      </c>
      <c r="P55" s="468">
        <f t="shared" si="17"/>
        <v>0</v>
      </c>
      <c r="Q55" s="468">
        <f t="shared" si="17"/>
        <v>0</v>
      </c>
      <c r="R55" s="469">
        <f t="shared" si="17"/>
        <v>0</v>
      </c>
      <c r="S55" s="470"/>
      <c r="T55" s="8"/>
    </row>
    <row r="56" spans="1:20" ht="14.7" customHeight="1" thickBot="1" x14ac:dyDescent="0.35">
      <c r="A56" s="29"/>
      <c r="B56" s="675" t="s">
        <v>306</v>
      </c>
      <c r="C56" s="571"/>
      <c r="D56" s="435">
        <f t="shared" ref="D56:R56" si="18">IF($C$31="ROI",D55*D14,IF($C$31="NI",D55*D18))</f>
        <v>0</v>
      </c>
      <c r="E56" s="435">
        <f t="shared" si="18"/>
        <v>0</v>
      </c>
      <c r="F56" s="435">
        <f t="shared" si="18"/>
        <v>0</v>
      </c>
      <c r="G56" s="435">
        <f t="shared" si="18"/>
        <v>0</v>
      </c>
      <c r="H56" s="435">
        <f t="shared" si="18"/>
        <v>0</v>
      </c>
      <c r="I56" s="435">
        <f t="shared" si="18"/>
        <v>0</v>
      </c>
      <c r="J56" s="435">
        <f t="shared" si="18"/>
        <v>0</v>
      </c>
      <c r="K56" s="435">
        <f t="shared" si="18"/>
        <v>0</v>
      </c>
      <c r="L56" s="435">
        <f t="shared" si="18"/>
        <v>0</v>
      </c>
      <c r="M56" s="435">
        <f t="shared" si="18"/>
        <v>0</v>
      </c>
      <c r="N56" s="435">
        <f t="shared" si="18"/>
        <v>0</v>
      </c>
      <c r="O56" s="435">
        <f t="shared" si="18"/>
        <v>0</v>
      </c>
      <c r="P56" s="435">
        <f t="shared" si="18"/>
        <v>0</v>
      </c>
      <c r="Q56" s="435">
        <f t="shared" si="18"/>
        <v>0</v>
      </c>
      <c r="R56" s="436">
        <f t="shared" si="18"/>
        <v>0</v>
      </c>
      <c r="S56" s="420">
        <v>0</v>
      </c>
      <c r="T56" s="8"/>
    </row>
    <row r="57" spans="1:20" ht="14.7" customHeight="1" x14ac:dyDescent="0.3">
      <c r="A57" s="29"/>
      <c r="B57" s="422"/>
      <c r="C57" s="429"/>
      <c r="D57" s="430"/>
      <c r="E57" s="430"/>
      <c r="F57" s="430"/>
      <c r="G57" s="430"/>
      <c r="H57" s="430"/>
      <c r="I57" s="430"/>
      <c r="J57" s="430"/>
      <c r="K57" s="430"/>
      <c r="L57" s="431"/>
      <c r="M57" s="446"/>
      <c r="N57" s="447"/>
      <c r="O57" s="447"/>
      <c r="P57" s="447"/>
      <c r="Q57" s="447"/>
      <c r="R57" s="447"/>
      <c r="S57" s="448"/>
      <c r="T57" s="8"/>
    </row>
    <row r="58" spans="1:20" ht="14.7" customHeight="1" x14ac:dyDescent="0.3">
      <c r="A58" s="29"/>
      <c r="B58" s="416"/>
      <c r="C58" s="574"/>
      <c r="D58" s="672" t="s">
        <v>278</v>
      </c>
      <c r="E58" s="673" t="s">
        <v>110</v>
      </c>
      <c r="F58" s="673" t="s">
        <v>111</v>
      </c>
      <c r="G58" s="673" t="s">
        <v>112</v>
      </c>
      <c r="H58" s="673" t="s">
        <v>113</v>
      </c>
      <c r="I58" s="673" t="s">
        <v>114</v>
      </c>
      <c r="J58" s="425" t="s">
        <v>189</v>
      </c>
      <c r="K58" s="425" t="s">
        <v>123</v>
      </c>
      <c r="L58" s="325"/>
      <c r="M58" s="47"/>
      <c r="S58" s="8"/>
    </row>
    <row r="59" spans="1:20" ht="14.7" customHeight="1" x14ac:dyDescent="0.3">
      <c r="A59" s="29"/>
      <c r="B59" s="573" t="s">
        <v>254</v>
      </c>
      <c r="C59" s="574"/>
      <c r="D59" s="575">
        <f>IF(C31="ROI",D52*D$14/SUMIF($I$50:$R$50,"&lt;="&amp;$C48+5,$I$12:$R$12),IF(C31="NI",D52*D$18/SUMIF($I$50:$R$50,"&lt;="&amp;$C48+5,$I$16:$R$16)))</f>
        <v>0</v>
      </c>
      <c r="E59" s="576">
        <f>IF(C31="ROI",E52*E$14/SUMIF($I$50:$R$50,"&lt;="&amp;$C48+5,$I$12:$R$12),IF(C31="NI",E52*E$18/SUMIF($I$50:$R$50,"&lt;="&amp;$C48+5,$I$16:$R$16)))</f>
        <v>0</v>
      </c>
      <c r="F59" s="576">
        <f>IF(C31="ROI",F52*F$14/SUMIF($I$50:$R$50,"&lt;="&amp;$C48+5,$I$12:$R$12),IF(C31="NI",F52*F$18/SUMIF($I$50:$R$50,"&lt;="&amp;$C48+5,$I$16:$R$16)))</f>
        <v>0</v>
      </c>
      <c r="G59" s="576">
        <f>IF(C31="ROI",G52*G$14/SUMIF($I$50:$R$50,"&lt;="&amp;$C48+5,$I$12:$R$12),IF(C31="NI",G52*G$18/SUMIF($I$50:$R$50,"&lt;="&amp;$C48+5,$I$16:$R$16)))</f>
        <v>0</v>
      </c>
      <c r="H59" s="576">
        <f>IF(C31="ROI",H52*H$14/SUMIF($I$50:$R$50,"&lt;="&amp;$C48+5,$I$12:$R$12),IF(C31="NI",H52*H$18/SUMIF($I$50:$R$50,"&lt;="&amp;$C48+5,$I$16:$R$16)))</f>
        <v>0</v>
      </c>
      <c r="I59" s="576">
        <f>IF(C31="ROI",I52*I$14/SUMIF($I$50:$R$50,"&lt;="&amp;$C48+5,$I$12:$R$12),IF(C31="NI",I52*I$18/SUMIF($I$50:$R$50,"&lt;="&amp;$C48+5,$I$16:$R$16)))</f>
        <v>0</v>
      </c>
      <c r="J59" s="576">
        <f>IF(C31="ROI",SUMPRODUCT($F$14:$R$14,F53:R53)/SUMIF(I50:R50,"&lt;="&amp;C48+5,$I$12:$R$12),IF(C31="NI",SUMPRODUCT($F$18:$R$18,F53:R53)/SUMIF(I50:R50,"&lt;="&amp;C48+5,$I$16:$R$16)))</f>
        <v>0</v>
      </c>
      <c r="K59" s="437">
        <f>SUM(D59:J59)</f>
        <v>0</v>
      </c>
      <c r="L59" s="325"/>
      <c r="M59" s="47"/>
      <c r="S59" s="8"/>
      <c r="T59" s="8"/>
    </row>
    <row r="60" spans="1:20" ht="14.7" customHeight="1" thickBot="1" x14ac:dyDescent="0.35">
      <c r="A60" s="29"/>
      <c r="B60" s="423"/>
      <c r="C60" s="432"/>
      <c r="D60" s="361"/>
      <c r="E60" s="361"/>
      <c r="F60" s="427"/>
      <c r="G60" s="361"/>
      <c r="H60" s="361"/>
      <c r="I60" s="427"/>
      <c r="J60" s="361"/>
      <c r="K60" s="361"/>
      <c r="L60" s="329"/>
      <c r="M60" s="47"/>
      <c r="S60" s="8"/>
    </row>
    <row r="61" spans="1:20" ht="14.7" customHeight="1" x14ac:dyDescent="0.3">
      <c r="A61" s="29"/>
      <c r="E61" s="43"/>
      <c r="S61" s="8"/>
    </row>
    <row r="62" spans="1:20" ht="14.7" customHeight="1" x14ac:dyDescent="0.3">
      <c r="A62" s="29"/>
      <c r="B62" s="30" t="s">
        <v>190</v>
      </c>
      <c r="S62" s="8"/>
    </row>
    <row r="63" spans="1:20" ht="15" customHeight="1" thickBot="1" x14ac:dyDescent="0.35">
      <c r="A63" s="29"/>
      <c r="S63" s="8"/>
    </row>
    <row r="64" spans="1:20" ht="19.05" customHeight="1" thickTop="1" x14ac:dyDescent="0.35">
      <c r="A64" s="44"/>
      <c r="B64" s="588" t="s">
        <v>191</v>
      </c>
      <c r="C64" s="838" t="s">
        <v>192</v>
      </c>
      <c r="D64" s="839"/>
      <c r="E64" s="839"/>
      <c r="F64" s="839"/>
      <c r="G64" s="840"/>
      <c r="S64" s="8"/>
    </row>
    <row r="65" spans="1:19" ht="14.7" customHeight="1" thickBot="1" x14ac:dyDescent="0.35">
      <c r="A65" s="44"/>
      <c r="B65" s="29" t="s">
        <v>193</v>
      </c>
      <c r="C65" s="676" t="s">
        <v>114</v>
      </c>
      <c r="D65" s="677" t="s">
        <v>115</v>
      </c>
      <c r="E65" s="677" t="s">
        <v>116</v>
      </c>
      <c r="F65" s="677" t="s">
        <v>117</v>
      </c>
      <c r="G65" s="678" t="s">
        <v>118</v>
      </c>
      <c r="S65" s="8"/>
    </row>
    <row r="66" spans="1:19" ht="14.7" customHeight="1" x14ac:dyDescent="0.3">
      <c r="A66" s="44"/>
      <c r="B66" s="589" t="s">
        <v>261</v>
      </c>
      <c r="C66" s="591">
        <f>D25</f>
        <v>0</v>
      </c>
      <c r="D66" s="592">
        <f t="shared" ref="D66:G66" si="19">E25</f>
        <v>0</v>
      </c>
      <c r="E66" s="592">
        <f t="shared" si="19"/>
        <v>0</v>
      </c>
      <c r="F66" s="592">
        <f t="shared" si="19"/>
        <v>0</v>
      </c>
      <c r="G66" s="593">
        <f t="shared" si="19"/>
        <v>0</v>
      </c>
      <c r="S66" s="8"/>
    </row>
    <row r="67" spans="1:19" ht="14.7" customHeight="1" x14ac:dyDescent="0.3">
      <c r="A67" s="44"/>
      <c r="B67" s="589" t="s">
        <v>258</v>
      </c>
      <c r="C67" s="594">
        <f>I38</f>
        <v>0</v>
      </c>
      <c r="D67" s="595">
        <f t="shared" ref="D67:G67" si="20">J38</f>
        <v>0</v>
      </c>
      <c r="E67" s="595">
        <f t="shared" si="20"/>
        <v>0</v>
      </c>
      <c r="F67" s="595">
        <f t="shared" si="20"/>
        <v>0</v>
      </c>
      <c r="G67" s="596">
        <f t="shared" si="20"/>
        <v>0</v>
      </c>
      <c r="S67" s="8"/>
    </row>
    <row r="68" spans="1:19" ht="14.7" customHeight="1" x14ac:dyDescent="0.3">
      <c r="A68" s="44"/>
      <c r="B68" s="589" t="s">
        <v>255</v>
      </c>
      <c r="C68" s="594">
        <f>I54</f>
        <v>0</v>
      </c>
      <c r="D68" s="595">
        <f t="shared" ref="D68:G68" si="21">J54</f>
        <v>0</v>
      </c>
      <c r="E68" s="595">
        <f t="shared" si="21"/>
        <v>0</v>
      </c>
      <c r="F68" s="595">
        <f t="shared" si="21"/>
        <v>0</v>
      </c>
      <c r="G68" s="596">
        <f t="shared" si="21"/>
        <v>0</v>
      </c>
      <c r="S68" s="8"/>
    </row>
    <row r="69" spans="1:19" ht="14.7" customHeight="1" x14ac:dyDescent="0.3">
      <c r="A69" s="44"/>
      <c r="B69" s="29" t="s">
        <v>194</v>
      </c>
      <c r="C69" s="594"/>
      <c r="D69" s="580"/>
      <c r="E69" s="580"/>
      <c r="F69" s="580"/>
      <c r="G69" s="597"/>
      <c r="S69" s="8"/>
    </row>
    <row r="70" spans="1:19" ht="14.7" customHeight="1" thickBot="1" x14ac:dyDescent="0.35">
      <c r="A70" s="44"/>
      <c r="B70" s="29"/>
      <c r="C70" s="594"/>
      <c r="D70" s="580"/>
      <c r="E70" s="580"/>
      <c r="F70" s="580"/>
      <c r="G70" s="597"/>
      <c r="S70" s="8"/>
    </row>
    <row r="71" spans="1:19" ht="15" customHeight="1" thickTop="1" thickBot="1" x14ac:dyDescent="0.35">
      <c r="A71" s="44"/>
      <c r="B71" s="590" t="s">
        <v>123</v>
      </c>
      <c r="C71" s="585">
        <f>SUM(C66:C68)</f>
        <v>0</v>
      </c>
      <c r="D71" s="586">
        <f t="shared" ref="D71:G71" si="22">SUM(D66:D68)</f>
        <v>0</v>
      </c>
      <c r="E71" s="586">
        <f t="shared" si="22"/>
        <v>0</v>
      </c>
      <c r="F71" s="586">
        <f t="shared" si="22"/>
        <v>0</v>
      </c>
      <c r="G71" s="587">
        <f t="shared" si="22"/>
        <v>0</v>
      </c>
      <c r="S71" s="8"/>
    </row>
    <row r="72" spans="1:19" ht="15.45" customHeight="1" thickTop="1" x14ac:dyDescent="0.3">
      <c r="A72" s="44"/>
      <c r="B72" s="401"/>
      <c r="C72" s="598"/>
      <c r="D72" s="580"/>
      <c r="E72" s="580"/>
      <c r="F72" s="580"/>
      <c r="G72" s="597"/>
      <c r="S72" s="8"/>
    </row>
    <row r="73" spans="1:19" ht="15.45" customHeight="1" thickBot="1" x14ac:dyDescent="0.35">
      <c r="A73" s="44"/>
      <c r="B73" s="603"/>
      <c r="C73" s="599"/>
      <c r="D73" s="600"/>
      <c r="E73" s="600"/>
      <c r="F73" s="601"/>
      <c r="G73" s="602"/>
      <c r="S73" s="8"/>
    </row>
    <row r="74" spans="1:19" ht="15" customHeight="1" x14ac:dyDescent="0.3">
      <c r="A74" s="29"/>
      <c r="B74" s="396"/>
      <c r="C74" s="396"/>
      <c r="I74" s="8"/>
      <c r="J74" s="8"/>
      <c r="K74" s="8"/>
      <c r="L74" s="8"/>
      <c r="M74" s="8"/>
      <c r="N74" s="8"/>
      <c r="O74" s="8"/>
      <c r="P74" s="8"/>
      <c r="Q74" s="8"/>
      <c r="R74" s="8"/>
      <c r="S74" s="8"/>
    </row>
    <row r="75" spans="1:19" ht="14.7" customHeight="1" x14ac:dyDescent="0.25"/>
    <row r="76" spans="1:19" ht="14.7" customHeight="1" x14ac:dyDescent="0.25"/>
    <row r="77" spans="1:19" ht="14.7" customHeight="1" x14ac:dyDescent="0.3">
      <c r="C77" s="8" t="s">
        <v>10</v>
      </c>
    </row>
    <row r="78" spans="1:19" ht="14.7" customHeight="1" x14ac:dyDescent="0.25"/>
    <row r="79" spans="1:19" ht="14.7" customHeight="1" x14ac:dyDescent="0.25"/>
    <row r="81" s="2" customFormat="1" ht="14.7" hidden="1" customHeight="1" x14ac:dyDescent="0.25"/>
    <row r="82" s="2" customFormat="1" ht="14.7" hidden="1" customHeight="1" x14ac:dyDescent="0.25"/>
    <row r="83" s="2" customFormat="1" ht="14.7" hidden="1" customHeight="1" x14ac:dyDescent="0.25"/>
    <row r="84" s="2" customFormat="1" ht="14.7" hidden="1" customHeight="1" x14ac:dyDescent="0.25"/>
    <row r="85" s="2" customFormat="1" ht="14.7" hidden="1" customHeight="1" x14ac:dyDescent="0.25"/>
  </sheetData>
  <mergeCells count="11">
    <mergeCell ref="C64:G64"/>
    <mergeCell ref="B3:R3"/>
    <mergeCell ref="B50:B51"/>
    <mergeCell ref="B34:B35"/>
    <mergeCell ref="D31:S31"/>
    <mergeCell ref="D32:S32"/>
    <mergeCell ref="D33:S33"/>
    <mergeCell ref="D48:S48"/>
    <mergeCell ref="D49:S49"/>
    <mergeCell ref="B23:B24"/>
    <mergeCell ref="D23:H23"/>
  </mergeCells>
  <conditionalFormatting sqref="S40">
    <cfRule type="cellIs" dxfId="3" priority="1" operator="greaterThan">
      <formula>0.5</formula>
    </cfRule>
  </conditionalFormatting>
  <dataValidations count="2">
    <dataValidation type="list" allowBlank="1" showInputMessage="1" showErrorMessage="1" sqref="C31" xr:uid="{00000000-0002-0000-0700-000000000000}">
      <formula1>"ROI, NI"</formula1>
    </dataValidation>
    <dataValidation type="list" allowBlank="1" showInputMessage="1" showErrorMessage="1" sqref="C27 C21:C24" xr:uid="{00000000-0002-0000-0700-000001000000}">
      <formula1>"YES, NO"</formula1>
    </dataValidation>
  </dataValidations>
  <pageMargins left="0.75" right="0.75" top="1" bottom="1" header="0.5" footer="0.5"/>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85"/>
  <sheetViews>
    <sheetView zoomScale="90" zoomScaleNormal="90" workbookViewId="0">
      <selection activeCell="K52" sqref="K52"/>
    </sheetView>
  </sheetViews>
  <sheetFormatPr defaultColWidth="0" defaultRowHeight="14.7" customHeight="1" zeroHeight="1" x14ac:dyDescent="0.25"/>
  <cols>
    <col min="1" max="1" width="3.5546875" style="2" customWidth="1"/>
    <col min="2" max="2" width="58.77734375" style="2" customWidth="1"/>
    <col min="3" max="3" width="11.5546875" style="2" customWidth="1"/>
    <col min="4" max="4" width="11.77734375" style="2" customWidth="1"/>
    <col min="5" max="5" width="12.5546875" style="2" customWidth="1"/>
    <col min="6" max="6" width="10.5546875" style="2" customWidth="1"/>
    <col min="7" max="7" width="11.77734375" style="2" customWidth="1"/>
    <col min="8" max="19" width="10.5546875" style="2" customWidth="1"/>
    <col min="20" max="21" width="9.21875" style="2" customWidth="1"/>
    <col min="22" max="16384" width="9.21875" style="2" hidden="1"/>
  </cols>
  <sheetData>
    <row r="1" spans="1:20" ht="18.45" customHeight="1" x14ac:dyDescent="0.35">
      <c r="B1" s="640" t="s">
        <v>307</v>
      </c>
      <c r="T1" s="8"/>
    </row>
    <row r="2" spans="1:20" ht="24" customHeight="1" thickBot="1" x14ac:dyDescent="0.35">
      <c r="A2" s="29"/>
      <c r="B2" s="28"/>
      <c r="T2" s="8"/>
    </row>
    <row r="3" spans="1:20" ht="32.549999999999997" customHeight="1" thickBot="1" x14ac:dyDescent="0.35">
      <c r="A3" s="29"/>
      <c r="B3" s="858" t="s">
        <v>308</v>
      </c>
      <c r="C3" s="859"/>
      <c r="D3" s="859"/>
      <c r="E3" s="859"/>
      <c r="F3" s="859"/>
      <c r="G3" s="859"/>
      <c r="H3" s="859"/>
      <c r="I3" s="859"/>
      <c r="J3" s="859"/>
      <c r="K3" s="859"/>
      <c r="L3" s="859"/>
      <c r="M3" s="859"/>
      <c r="N3" s="859"/>
      <c r="O3" s="859"/>
      <c r="P3" s="859"/>
      <c r="Q3" s="859"/>
      <c r="R3" s="859"/>
      <c r="S3" s="860"/>
      <c r="T3" s="8"/>
    </row>
    <row r="4" spans="1:20" ht="13.05" customHeight="1" thickBot="1" x14ac:dyDescent="0.35">
      <c r="A4" s="29"/>
      <c r="B4" s="41"/>
      <c r="C4" s="41"/>
      <c r="D4" s="41"/>
      <c r="E4" s="41"/>
      <c r="F4" s="41"/>
      <c r="G4" s="41"/>
      <c r="H4" s="41"/>
      <c r="I4" s="41"/>
      <c r="J4" s="41"/>
      <c r="K4" s="41"/>
      <c r="L4" s="41"/>
      <c r="M4" s="41"/>
      <c r="T4" s="8"/>
    </row>
    <row r="5" spans="1:20" ht="14.7" customHeight="1" thickBot="1" x14ac:dyDescent="0.35">
      <c r="A5" s="29"/>
      <c r="B5" s="28"/>
      <c r="C5" s="682" t="s">
        <v>280</v>
      </c>
      <c r="D5" s="659" t="s">
        <v>279</v>
      </c>
      <c r="E5" s="659" t="s">
        <v>278</v>
      </c>
      <c r="F5" s="660" t="s">
        <v>110</v>
      </c>
      <c r="G5" s="659" t="s">
        <v>111</v>
      </c>
      <c r="H5" s="659" t="s">
        <v>112</v>
      </c>
      <c r="I5" s="683" t="s">
        <v>113</v>
      </c>
      <c r="J5" s="659" t="s">
        <v>114</v>
      </c>
      <c r="K5" s="659" t="s">
        <v>115</v>
      </c>
      <c r="L5" s="659" t="s">
        <v>116</v>
      </c>
      <c r="M5" s="659" t="s">
        <v>117</v>
      </c>
      <c r="N5" s="659" t="s">
        <v>118</v>
      </c>
      <c r="O5" s="659" t="s">
        <v>119</v>
      </c>
      <c r="P5" s="659" t="s">
        <v>120</v>
      </c>
      <c r="Q5" s="659" t="s">
        <v>121</v>
      </c>
      <c r="R5" s="659" t="s">
        <v>122</v>
      </c>
      <c r="S5" s="684" t="s">
        <v>184</v>
      </c>
      <c r="T5" s="32"/>
    </row>
    <row r="6" spans="1:20" ht="14.7" customHeight="1" x14ac:dyDescent="0.3">
      <c r="A6" s="29"/>
      <c r="B6" s="378" t="s">
        <v>136</v>
      </c>
      <c r="C6" s="685">
        <v>5.5100000000000003E-2</v>
      </c>
      <c r="D6" s="663">
        <v>5.5100000000000003E-2</v>
      </c>
      <c r="E6" s="663">
        <v>5.5100000000000003E-2</v>
      </c>
      <c r="F6" s="663">
        <v>5.5100000000000003E-2</v>
      </c>
      <c r="G6" s="663">
        <v>5.5100000000000003E-2</v>
      </c>
      <c r="H6" s="663">
        <v>5.5100000000000003E-2</v>
      </c>
      <c r="I6" s="663">
        <v>5.5100000000000003E-2</v>
      </c>
      <c r="J6" s="663">
        <v>5.5100000000000003E-2</v>
      </c>
      <c r="K6" s="663">
        <v>5.5100000000000003E-2</v>
      </c>
      <c r="L6" s="663">
        <v>5.5100000000000003E-2</v>
      </c>
      <c r="M6" s="663">
        <v>5.5100000000000003E-2</v>
      </c>
      <c r="N6" s="663">
        <v>5.5100000000000003E-2</v>
      </c>
      <c r="O6" s="663">
        <v>5.5100000000000003E-2</v>
      </c>
      <c r="P6" s="663">
        <v>5.5100000000000003E-2</v>
      </c>
      <c r="Q6" s="663">
        <v>5.5100000000000003E-2</v>
      </c>
      <c r="R6" s="663">
        <v>5.5100000000000003E-2</v>
      </c>
      <c r="S6" s="664">
        <v>5.5100000000000003E-2</v>
      </c>
      <c r="T6" s="362"/>
    </row>
    <row r="7" spans="1:20" ht="14.7" customHeight="1" thickBot="1" x14ac:dyDescent="0.35">
      <c r="A7" s="29"/>
      <c r="B7" s="379" t="s">
        <v>137</v>
      </c>
      <c r="C7" s="366">
        <v>0.02</v>
      </c>
      <c r="D7" s="367">
        <v>0.02</v>
      </c>
      <c r="E7" s="367">
        <v>8.1000000000000003E-2</v>
      </c>
      <c r="F7" s="367">
        <v>5.1999999999999998E-2</v>
      </c>
      <c r="G7" s="367">
        <v>0.02</v>
      </c>
      <c r="H7" s="367">
        <v>0.02</v>
      </c>
      <c r="I7" s="367">
        <v>0.02</v>
      </c>
      <c r="J7" s="367">
        <v>0.02</v>
      </c>
      <c r="K7" s="367">
        <v>0.02</v>
      </c>
      <c r="L7" s="367">
        <v>0.02</v>
      </c>
      <c r="M7" s="367">
        <v>0.02</v>
      </c>
      <c r="N7" s="367">
        <v>0.02</v>
      </c>
      <c r="O7" s="367">
        <v>0.02</v>
      </c>
      <c r="P7" s="367">
        <v>0.02</v>
      </c>
      <c r="Q7" s="367">
        <v>0.02</v>
      </c>
      <c r="R7" s="367">
        <v>0.02</v>
      </c>
      <c r="S7" s="368">
        <v>0.02</v>
      </c>
      <c r="T7" s="362"/>
    </row>
    <row r="8" spans="1:20" ht="14.7" customHeight="1" thickBot="1" x14ac:dyDescent="0.35">
      <c r="A8" s="29"/>
      <c r="B8" s="8"/>
      <c r="C8" s="8"/>
      <c r="D8" s="8"/>
      <c r="E8" s="8"/>
      <c r="F8" s="8"/>
      <c r="G8" s="8"/>
      <c r="H8" s="8"/>
      <c r="I8" s="8"/>
      <c r="J8" s="8"/>
      <c r="K8" s="8"/>
      <c r="L8" s="8"/>
      <c r="M8" s="8"/>
      <c r="N8" s="8"/>
      <c r="O8" s="8"/>
      <c r="P8" s="8"/>
      <c r="Q8" s="8"/>
      <c r="R8" s="8"/>
      <c r="S8" s="8"/>
      <c r="T8" s="8"/>
    </row>
    <row r="9" spans="1:20" ht="14.7" customHeight="1" x14ac:dyDescent="0.3">
      <c r="A9" s="29"/>
      <c r="B9" s="378" t="s">
        <v>138</v>
      </c>
      <c r="C9" s="685">
        <v>8.3199999999999996E-2</v>
      </c>
      <c r="D9" s="663">
        <v>8.3199999999999996E-2</v>
      </c>
      <c r="E9" s="663">
        <v>8.3199999999999996E-2</v>
      </c>
      <c r="F9" s="663">
        <v>8.3199999999999996E-2</v>
      </c>
      <c r="G9" s="663">
        <v>8.3199999999999996E-2</v>
      </c>
      <c r="H9" s="663">
        <v>8.3199999999999996E-2</v>
      </c>
      <c r="I9" s="663">
        <v>8.3199999999999996E-2</v>
      </c>
      <c r="J9" s="663">
        <v>8.3199999999999996E-2</v>
      </c>
      <c r="K9" s="663">
        <v>8.3199999999999996E-2</v>
      </c>
      <c r="L9" s="663">
        <v>8.3199999999999996E-2</v>
      </c>
      <c r="M9" s="663">
        <v>8.3199999999999996E-2</v>
      </c>
      <c r="N9" s="663">
        <v>8.3199999999999996E-2</v>
      </c>
      <c r="O9" s="663">
        <v>8.3199999999999996E-2</v>
      </c>
      <c r="P9" s="663">
        <v>8.3199999999999996E-2</v>
      </c>
      <c r="Q9" s="663">
        <v>8.3199999999999996E-2</v>
      </c>
      <c r="R9" s="663">
        <v>8.3199999999999996E-2</v>
      </c>
      <c r="S9" s="664">
        <v>8.3199999999999996E-2</v>
      </c>
      <c r="T9" s="362"/>
    </row>
    <row r="10" spans="1:20" ht="14.7" customHeight="1" thickBot="1" x14ac:dyDescent="0.35">
      <c r="A10" s="29"/>
      <c r="B10" s="379" t="s">
        <v>139</v>
      </c>
      <c r="C10" s="366">
        <v>0.02</v>
      </c>
      <c r="D10" s="367">
        <v>0.02</v>
      </c>
      <c r="E10" s="367">
        <v>7.9000000000000001E-2</v>
      </c>
      <c r="F10" s="367">
        <v>6.8000000000000005E-2</v>
      </c>
      <c r="G10" s="367">
        <v>2.1999999999999999E-2</v>
      </c>
      <c r="H10" s="367">
        <v>0.02</v>
      </c>
      <c r="I10" s="367">
        <v>0.02</v>
      </c>
      <c r="J10" s="367">
        <v>0.02</v>
      </c>
      <c r="K10" s="367">
        <v>0.02</v>
      </c>
      <c r="L10" s="367">
        <v>0.02</v>
      </c>
      <c r="M10" s="367">
        <v>0.02</v>
      </c>
      <c r="N10" s="367">
        <v>0.02</v>
      </c>
      <c r="O10" s="367">
        <v>0.02</v>
      </c>
      <c r="P10" s="367">
        <v>0.02</v>
      </c>
      <c r="Q10" s="367">
        <v>0.02</v>
      </c>
      <c r="R10" s="367">
        <v>0.02</v>
      </c>
      <c r="S10" s="368">
        <v>0.02</v>
      </c>
      <c r="T10" s="362"/>
    </row>
    <row r="11" spans="1:20" ht="14.7" customHeight="1" thickBot="1" x14ac:dyDescent="0.35">
      <c r="A11" s="29"/>
      <c r="C11" s="362"/>
      <c r="D11" s="362"/>
      <c r="E11" s="362"/>
      <c r="T11" s="8"/>
    </row>
    <row r="12" spans="1:20" ht="14.7" customHeight="1" x14ac:dyDescent="0.3">
      <c r="A12" s="29"/>
      <c r="B12" s="378" t="s">
        <v>140</v>
      </c>
      <c r="C12" s="369">
        <f t="shared" ref="C12:H13" si="0">D12*(1+C6)</f>
        <v>1.3796271686129198</v>
      </c>
      <c r="D12" s="370">
        <f t="shared" si="0"/>
        <v>1.3075795361699554</v>
      </c>
      <c r="E12" s="370">
        <f t="shared" si="0"/>
        <v>1.2392944139607198</v>
      </c>
      <c r="F12" s="370">
        <f t="shared" si="0"/>
        <v>1.1745753141509998</v>
      </c>
      <c r="G12" s="370">
        <f t="shared" si="0"/>
        <v>1.1132360099999998</v>
      </c>
      <c r="H12" s="370">
        <f t="shared" si="0"/>
        <v>1.0550999999999999</v>
      </c>
      <c r="I12" s="370">
        <v>1</v>
      </c>
      <c r="J12" s="370">
        <f t="shared" ref="J12:S12" si="1">I12/(1+J6)</f>
        <v>0.94777746185195721</v>
      </c>
      <c r="K12" s="370">
        <f t="shared" si="1"/>
        <v>0.89828211719453821</v>
      </c>
      <c r="L12" s="370">
        <f t="shared" si="1"/>
        <v>0.85137154506164181</v>
      </c>
      <c r="M12" s="370">
        <f t="shared" si="1"/>
        <v>0.80691076207150214</v>
      </c>
      <c r="N12" s="370">
        <f t="shared" si="1"/>
        <v>0.76477183401715687</v>
      </c>
      <c r="O12" s="370">
        <f t="shared" si="1"/>
        <v>0.72483350774064725</v>
      </c>
      <c r="P12" s="370">
        <f t="shared" si="1"/>
        <v>0.68698086223168164</v>
      </c>
      <c r="Q12" s="370">
        <f t="shared" si="1"/>
        <v>0.65110497794681232</v>
      </c>
      <c r="R12" s="370">
        <f t="shared" si="1"/>
        <v>0.61710262339760436</v>
      </c>
      <c r="S12" s="371">
        <f t="shared" si="1"/>
        <v>0.58487595810596571</v>
      </c>
      <c r="T12" s="8"/>
    </row>
    <row r="13" spans="1:20" ht="14.7" customHeight="1" x14ac:dyDescent="0.3">
      <c r="A13" s="29"/>
      <c r="B13" s="380" t="s">
        <v>141</v>
      </c>
      <c r="C13" s="372">
        <f t="shared" si="0"/>
        <v>1.2309548415379201</v>
      </c>
      <c r="D13" s="373">
        <f t="shared" si="0"/>
        <v>1.206818472096</v>
      </c>
      <c r="E13" s="373">
        <f t="shared" si="0"/>
        <v>1.1831553647999999</v>
      </c>
      <c r="F13" s="373">
        <f t="shared" si="0"/>
        <v>1.0945008000000001</v>
      </c>
      <c r="G13" s="373">
        <f t="shared" si="0"/>
        <v>1.0404</v>
      </c>
      <c r="H13" s="373">
        <f t="shared" si="0"/>
        <v>1.02</v>
      </c>
      <c r="I13" s="373">
        <v>1</v>
      </c>
      <c r="J13" s="373">
        <f t="shared" ref="J13:S13" si="2">I13/(1+J7)</f>
        <v>0.98039215686274506</v>
      </c>
      <c r="K13" s="373">
        <f t="shared" si="2"/>
        <v>0.96116878123798533</v>
      </c>
      <c r="L13" s="373">
        <f t="shared" si="2"/>
        <v>0.94232233454704439</v>
      </c>
      <c r="M13" s="373">
        <f t="shared" si="2"/>
        <v>0.92384542602651409</v>
      </c>
      <c r="N13" s="373">
        <f t="shared" si="2"/>
        <v>0.90573080982991572</v>
      </c>
      <c r="O13" s="373">
        <f t="shared" si="2"/>
        <v>0.88797138218619187</v>
      </c>
      <c r="P13" s="373">
        <f t="shared" si="2"/>
        <v>0.87056017861391355</v>
      </c>
      <c r="Q13" s="373">
        <f t="shared" si="2"/>
        <v>0.85349037119011129</v>
      </c>
      <c r="R13" s="373">
        <f t="shared" si="2"/>
        <v>0.83675526587265814</v>
      </c>
      <c r="S13" s="374">
        <f t="shared" si="2"/>
        <v>0.82034829987515501</v>
      </c>
      <c r="T13" s="8"/>
    </row>
    <row r="14" spans="1:20" ht="14.7" customHeight="1" thickBot="1" x14ac:dyDescent="0.35">
      <c r="A14" s="29"/>
      <c r="B14" s="379" t="s">
        <v>142</v>
      </c>
      <c r="C14" s="375">
        <f>C12*C13</f>
        <v>1.698258742721326</v>
      </c>
      <c r="D14" s="376">
        <f>D12*D13</f>
        <v>1.578011137984622</v>
      </c>
      <c r="E14" s="376">
        <f>E12*E13</f>
        <v>1.4662778344442975</v>
      </c>
      <c r="F14" s="376">
        <f>F12*F13</f>
        <v>1.2855736209985207</v>
      </c>
      <c r="G14" s="376">
        <f t="shared" ref="G14:H14" si="3">G12*G13</f>
        <v>1.1582107448039998</v>
      </c>
      <c r="H14" s="376">
        <f t="shared" si="3"/>
        <v>1.0762019999999999</v>
      </c>
      <c r="I14" s="376">
        <v>1</v>
      </c>
      <c r="J14" s="376">
        <f t="shared" ref="J14:S14" si="4">J12*J13</f>
        <v>0.92919359005093838</v>
      </c>
      <c r="K14" s="376">
        <f t="shared" si="4"/>
        <v>0.86340072779175137</v>
      </c>
      <c r="L14" s="376">
        <f t="shared" si="4"/>
        <v>0.80226642190941055</v>
      </c>
      <c r="M14" s="376">
        <f t="shared" si="4"/>
        <v>0.74546081675132603</v>
      </c>
      <c r="N14" s="376">
        <f t="shared" si="4"/>
        <v>0.69267741255946935</v>
      </c>
      <c r="O14" s="376">
        <f t="shared" si="4"/>
        <v>0.64363141172332838</v>
      </c>
      <c r="P14" s="376">
        <f t="shared" si="4"/>
        <v>0.59805818212875306</v>
      </c>
      <c r="Q14" s="376">
        <f t="shared" si="4"/>
        <v>0.55571182931155405</v>
      </c>
      <c r="R14" s="376">
        <f t="shared" si="4"/>
        <v>0.51636386971177728</v>
      </c>
      <c r="S14" s="377">
        <f t="shared" si="4"/>
        <v>0.47980199787008138</v>
      </c>
      <c r="T14" s="8"/>
    </row>
    <row r="15" spans="1:20" ht="14.7" customHeight="1" thickBot="1" x14ac:dyDescent="0.35">
      <c r="A15" s="29"/>
      <c r="B15" s="8"/>
      <c r="C15" s="8"/>
      <c r="D15" s="8"/>
      <c r="E15" s="8"/>
      <c r="F15" s="8"/>
      <c r="G15" s="8"/>
      <c r="H15" s="8"/>
      <c r="I15" s="8"/>
      <c r="J15" s="8"/>
      <c r="K15" s="8"/>
      <c r="L15" s="8"/>
      <c r="M15" s="8"/>
      <c r="N15" s="8"/>
      <c r="O15" s="8"/>
      <c r="P15" s="8"/>
      <c r="Q15" s="8"/>
      <c r="R15" s="8"/>
      <c r="S15" s="8"/>
      <c r="T15" s="8"/>
    </row>
    <row r="16" spans="1:20" ht="14.7" customHeight="1" x14ac:dyDescent="0.3">
      <c r="A16" s="29"/>
      <c r="B16" s="378" t="s">
        <v>143</v>
      </c>
      <c r="C16" s="369">
        <f t="shared" ref="C16:H17" si="5">D16*(1+C9)</f>
        <v>1.6152952205244355</v>
      </c>
      <c r="D16" s="370">
        <f t="shared" si="5"/>
        <v>1.4912252774413179</v>
      </c>
      <c r="E16" s="370">
        <f t="shared" si="5"/>
        <v>1.3766850788786171</v>
      </c>
      <c r="F16" s="370">
        <f t="shared" si="5"/>
        <v>1.2709426503679997</v>
      </c>
      <c r="G16" s="370">
        <f t="shared" si="5"/>
        <v>1.1733222399999998</v>
      </c>
      <c r="H16" s="370">
        <f t="shared" si="5"/>
        <v>1.0831999999999999</v>
      </c>
      <c r="I16" s="370">
        <v>1</v>
      </c>
      <c r="J16" s="370">
        <f t="shared" ref="J16:S16" si="6">I16/(1+J9)</f>
        <v>0.92319054652880361</v>
      </c>
      <c r="K16" s="370">
        <f t="shared" si="6"/>
        <v>0.85228078520015105</v>
      </c>
      <c r="L16" s="370">
        <f t="shared" si="6"/>
        <v>0.7868175638849253</v>
      </c>
      <c r="M16" s="370">
        <f t="shared" si="6"/>
        <v>0.72638253682138598</v>
      </c>
      <c r="N16" s="370">
        <f t="shared" si="6"/>
        <v>0.67058949115711408</v>
      </c>
      <c r="O16" s="370">
        <f t="shared" si="6"/>
        <v>0.61908187883780841</v>
      </c>
      <c r="P16" s="370">
        <f t="shared" si="6"/>
        <v>0.57153053807035492</v>
      </c>
      <c r="Q16" s="370">
        <f t="shared" si="6"/>
        <v>0.5276315897990721</v>
      </c>
      <c r="R16" s="370">
        <f t="shared" si="6"/>
        <v>0.48710449575246689</v>
      </c>
      <c r="S16" s="371">
        <f t="shared" si="6"/>
        <v>0.44969026565035719</v>
      </c>
      <c r="T16" s="8"/>
    </row>
    <row r="17" spans="1:21" ht="14.7" customHeight="1" x14ac:dyDescent="0.3">
      <c r="A17" s="29"/>
      <c r="B17" s="380" t="s">
        <v>144</v>
      </c>
      <c r="C17" s="372">
        <f t="shared" si="5"/>
        <v>1.2498103258542721</v>
      </c>
      <c r="D17" s="373">
        <f t="shared" si="5"/>
        <v>1.2253042410336001</v>
      </c>
      <c r="E17" s="373">
        <f t="shared" si="5"/>
        <v>1.20127866768</v>
      </c>
      <c r="F17" s="373">
        <f t="shared" si="5"/>
        <v>1.1133259200000001</v>
      </c>
      <c r="G17" s="373">
        <f t="shared" si="5"/>
        <v>1.04244</v>
      </c>
      <c r="H17" s="373">
        <f t="shared" si="5"/>
        <v>1.02</v>
      </c>
      <c r="I17" s="373">
        <v>1</v>
      </c>
      <c r="J17" s="373">
        <f t="shared" ref="J17:S17" si="7">I17/(1+J10)</f>
        <v>0.98039215686274506</v>
      </c>
      <c r="K17" s="373">
        <f t="shared" si="7"/>
        <v>0.96116878123798533</v>
      </c>
      <c r="L17" s="373">
        <f t="shared" si="7"/>
        <v>0.94232233454704439</v>
      </c>
      <c r="M17" s="373">
        <f t="shared" si="7"/>
        <v>0.92384542602651409</v>
      </c>
      <c r="N17" s="373">
        <f t="shared" si="7"/>
        <v>0.90573080982991572</v>
      </c>
      <c r="O17" s="373">
        <f t="shared" si="7"/>
        <v>0.88797138218619187</v>
      </c>
      <c r="P17" s="373">
        <f t="shared" si="7"/>
        <v>0.87056017861391355</v>
      </c>
      <c r="Q17" s="373">
        <f t="shared" si="7"/>
        <v>0.85349037119011129</v>
      </c>
      <c r="R17" s="373">
        <f t="shared" si="7"/>
        <v>0.83675526587265814</v>
      </c>
      <c r="S17" s="374">
        <f t="shared" si="7"/>
        <v>0.82034829987515501</v>
      </c>
      <c r="T17" s="8"/>
    </row>
    <row r="18" spans="1:21" ht="14.7" customHeight="1" thickBot="1" x14ac:dyDescent="0.35">
      <c r="A18" s="29"/>
      <c r="B18" s="379" t="s">
        <v>145</v>
      </c>
      <c r="C18" s="375">
        <f>C16*C17</f>
        <v>2.0188126459144931</v>
      </c>
      <c r="D18" s="376">
        <f>D16*D17</f>
        <v>1.8272046567853539</v>
      </c>
      <c r="E18" s="376">
        <f>E16*E17</f>
        <v>1.6537824173702409</v>
      </c>
      <c r="F18" s="376">
        <f>F16*F17</f>
        <v>1.4149733954881918</v>
      </c>
      <c r="G18" s="376">
        <f t="shared" ref="G18:H18" si="8">G16*G17</f>
        <v>1.2231180358656</v>
      </c>
      <c r="H18" s="376">
        <f t="shared" si="8"/>
        <v>1.1048640000000001</v>
      </c>
      <c r="I18" s="376">
        <v>1</v>
      </c>
      <c r="J18" s="376">
        <f t="shared" ref="J18:S18" si="9">J16*J17</f>
        <v>0.90508877110667019</v>
      </c>
      <c r="K18" s="376">
        <f t="shared" si="9"/>
        <v>0.8191856835833824</v>
      </c>
      <c r="L18" s="376">
        <f t="shared" si="9"/>
        <v>0.74143576366266106</v>
      </c>
      <c r="M18" s="376">
        <f t="shared" si="9"/>
        <v>0.67106518418797334</v>
      </c>
      <c r="N18" s="376">
        <f t="shared" si="9"/>
        <v>0.607373562889164</v>
      </c>
      <c r="O18" s="376">
        <f t="shared" si="9"/>
        <v>0.54972699163803329</v>
      </c>
      <c r="P18" s="376">
        <f t="shared" si="9"/>
        <v>0.4975517273058343</v>
      </c>
      <c r="Q18" s="376">
        <f t="shared" si="9"/>
        <v>0.45032848142923859</v>
      </c>
      <c r="R18" s="376">
        <f t="shared" si="9"/>
        <v>0.40758725185112249</v>
      </c>
      <c r="S18" s="377">
        <f t="shared" si="9"/>
        <v>0.36890264489667735</v>
      </c>
      <c r="T18" s="8"/>
    </row>
    <row r="19" spans="1:21" ht="14.7" customHeight="1" thickBot="1" x14ac:dyDescent="0.35">
      <c r="A19" s="29"/>
      <c r="B19" s="8"/>
      <c r="T19" s="8"/>
    </row>
    <row r="20" spans="1:21" ht="21.6" customHeight="1" thickBot="1" x14ac:dyDescent="0.35">
      <c r="A20" s="29"/>
      <c r="B20" s="665" t="s">
        <v>262</v>
      </c>
      <c r="C20" s="28"/>
      <c r="T20" s="8"/>
    </row>
    <row r="21" spans="1:21" ht="29.4" thickBot="1" x14ac:dyDescent="0.35">
      <c r="A21" s="29"/>
      <c r="B21" s="666" t="s">
        <v>309</v>
      </c>
      <c r="C21" s="399" t="s">
        <v>187</v>
      </c>
      <c r="D21" s="565"/>
      <c r="E21" s="53"/>
      <c r="F21" s="53"/>
      <c r="G21" s="53"/>
      <c r="H21" s="53"/>
      <c r="I21" s="53"/>
      <c r="T21" s="8"/>
    </row>
    <row r="22" spans="1:21" ht="15" thickBot="1" x14ac:dyDescent="0.35">
      <c r="A22" s="29"/>
      <c r="B22" s="483"/>
      <c r="C22" s="481"/>
      <c r="D22" s="476"/>
      <c r="E22" s="476"/>
      <c r="F22" s="476"/>
      <c r="G22" s="476"/>
      <c r="H22" s="476"/>
      <c r="I22" s="476"/>
      <c r="T22" s="8"/>
    </row>
    <row r="23" spans="1:21" ht="14.4" x14ac:dyDescent="0.3">
      <c r="A23" s="29"/>
      <c r="B23" s="853"/>
      <c r="C23" s="549"/>
      <c r="D23" s="867" t="s">
        <v>260</v>
      </c>
      <c r="E23" s="868"/>
      <c r="F23" s="868"/>
      <c r="G23" s="868"/>
      <c r="H23" s="869"/>
      <c r="I23" s="476"/>
      <c r="T23" s="8"/>
    </row>
    <row r="24" spans="1:21" ht="15" thickBot="1" x14ac:dyDescent="0.35">
      <c r="A24" s="29"/>
      <c r="B24" s="854"/>
      <c r="C24" s="550"/>
      <c r="D24" s="667" t="s">
        <v>113</v>
      </c>
      <c r="E24" s="668" t="s">
        <v>114</v>
      </c>
      <c r="F24" s="668" t="s">
        <v>115</v>
      </c>
      <c r="G24" s="668" t="s">
        <v>116</v>
      </c>
      <c r="H24" s="669" t="s">
        <v>117</v>
      </c>
      <c r="I24" s="476"/>
      <c r="T24" s="8"/>
    </row>
    <row r="25" spans="1:21" ht="43.8" thickBot="1" x14ac:dyDescent="0.35">
      <c r="A25" s="29"/>
      <c r="B25" s="679" t="s">
        <v>259</v>
      </c>
      <c r="C25" s="579"/>
      <c r="D25" s="554">
        <v>0</v>
      </c>
      <c r="E25" s="552">
        <v>0</v>
      </c>
      <c r="F25" s="552">
        <v>0</v>
      </c>
      <c r="G25" s="552">
        <v>0</v>
      </c>
      <c r="H25" s="555">
        <v>0</v>
      </c>
      <c r="I25" s="476"/>
      <c r="T25" s="8"/>
    </row>
    <row r="26" spans="1:21" ht="15" thickBot="1" x14ac:dyDescent="0.35">
      <c r="A26" s="29"/>
      <c r="B26" s="484"/>
      <c r="C26" s="485"/>
      <c r="D26" s="476"/>
      <c r="E26" s="476"/>
      <c r="F26" s="476"/>
      <c r="G26" s="476"/>
      <c r="H26" s="476"/>
      <c r="I26" s="476"/>
      <c r="T26" s="8"/>
    </row>
    <row r="27" spans="1:21" ht="45" customHeight="1" thickBot="1" x14ac:dyDescent="0.35">
      <c r="A27" s="29"/>
      <c r="B27" s="666" t="s">
        <v>310</v>
      </c>
      <c r="C27" s="399" t="s">
        <v>187</v>
      </c>
      <c r="D27" s="565"/>
      <c r="E27" s="53"/>
      <c r="F27" s="53"/>
      <c r="G27" s="53"/>
      <c r="H27" s="53"/>
      <c r="I27" s="53"/>
      <c r="T27" s="8"/>
    </row>
    <row r="28" spans="1:21" ht="25.05" customHeight="1" x14ac:dyDescent="0.3">
      <c r="A28" s="29"/>
      <c r="B28" s="42"/>
      <c r="T28" s="8"/>
    </row>
    <row r="29" spans="1:21" ht="25.05" customHeight="1" thickBot="1" x14ac:dyDescent="0.35">
      <c r="A29" s="29"/>
      <c r="B29" s="42"/>
      <c r="T29" s="8"/>
    </row>
    <row r="30" spans="1:21" ht="20.100000000000001" customHeight="1" thickBot="1" x14ac:dyDescent="0.35">
      <c r="A30" s="29"/>
      <c r="B30" s="478" t="s">
        <v>256</v>
      </c>
      <c r="T30" s="8"/>
    </row>
    <row r="31" spans="1:21" ht="14.7" customHeight="1" x14ac:dyDescent="0.3">
      <c r="A31" s="29"/>
      <c r="B31" s="691" t="s">
        <v>239</v>
      </c>
      <c r="C31" s="400" t="s">
        <v>146</v>
      </c>
      <c r="D31" s="847" t="s">
        <v>242</v>
      </c>
      <c r="E31" s="848"/>
      <c r="F31" s="848"/>
      <c r="G31" s="848"/>
      <c r="H31" s="848"/>
      <c r="I31" s="848"/>
      <c r="J31" s="848"/>
      <c r="K31" s="848"/>
      <c r="L31" s="848"/>
      <c r="M31" s="848"/>
      <c r="N31" s="848"/>
      <c r="O31" s="848"/>
      <c r="P31" s="848"/>
      <c r="Q31" s="848"/>
      <c r="R31" s="848"/>
      <c r="S31" s="848"/>
      <c r="T31" s="849"/>
    </row>
    <row r="32" spans="1:21" ht="14.7" customHeight="1" x14ac:dyDescent="0.3">
      <c r="A32" s="29"/>
      <c r="B32" s="689" t="s">
        <v>241</v>
      </c>
      <c r="C32" s="403">
        <v>5</v>
      </c>
      <c r="D32" s="844" t="s">
        <v>243</v>
      </c>
      <c r="E32" s="845"/>
      <c r="F32" s="845"/>
      <c r="G32" s="845"/>
      <c r="H32" s="845"/>
      <c r="I32" s="845"/>
      <c r="J32" s="845"/>
      <c r="K32" s="845"/>
      <c r="L32" s="845"/>
      <c r="M32" s="845"/>
      <c r="N32" s="845"/>
      <c r="O32" s="845"/>
      <c r="P32" s="845"/>
      <c r="Q32" s="845"/>
      <c r="R32" s="845"/>
      <c r="S32" s="845"/>
      <c r="T32" s="846"/>
      <c r="U32" s="8"/>
    </row>
    <row r="33" spans="1:21" ht="14.7" customHeight="1" thickBot="1" x14ac:dyDescent="0.35">
      <c r="A33" s="29"/>
      <c r="B33" s="690" t="s">
        <v>251</v>
      </c>
      <c r="C33" s="402">
        <v>0</v>
      </c>
      <c r="D33" s="850" t="s">
        <v>243</v>
      </c>
      <c r="E33" s="851"/>
      <c r="F33" s="851"/>
      <c r="G33" s="851"/>
      <c r="H33" s="851"/>
      <c r="I33" s="851"/>
      <c r="J33" s="851"/>
      <c r="K33" s="851"/>
      <c r="L33" s="851"/>
      <c r="M33" s="851"/>
      <c r="N33" s="851"/>
      <c r="O33" s="851"/>
      <c r="P33" s="851"/>
      <c r="Q33" s="851"/>
      <c r="R33" s="851"/>
      <c r="S33" s="851"/>
      <c r="T33" s="852"/>
      <c r="U33" s="8"/>
    </row>
    <row r="34" spans="1:21" ht="14.7" customHeight="1" x14ac:dyDescent="0.3">
      <c r="A34" s="29"/>
      <c r="B34" s="751"/>
      <c r="C34" s="394"/>
      <c r="D34" s="394">
        <v>1</v>
      </c>
      <c r="E34" s="394">
        <v>2</v>
      </c>
      <c r="F34" s="394">
        <v>3</v>
      </c>
      <c r="G34" s="394">
        <v>4</v>
      </c>
      <c r="H34" s="394">
        <v>5</v>
      </c>
      <c r="I34" s="394">
        <v>6</v>
      </c>
      <c r="J34" s="394">
        <v>7</v>
      </c>
      <c r="K34" s="394">
        <v>8</v>
      </c>
      <c r="L34" s="394">
        <v>9</v>
      </c>
      <c r="M34" s="394">
        <v>10</v>
      </c>
      <c r="N34" s="394">
        <v>11</v>
      </c>
      <c r="O34" s="394">
        <v>12</v>
      </c>
      <c r="P34" s="394">
        <v>13</v>
      </c>
      <c r="Q34" s="394">
        <v>14</v>
      </c>
      <c r="R34" s="394">
        <v>15</v>
      </c>
      <c r="S34" s="394">
        <v>16</v>
      </c>
      <c r="T34" s="397"/>
    </row>
    <row r="35" spans="1:21" ht="14.7" customHeight="1" thickBot="1" x14ac:dyDescent="0.35">
      <c r="A35" s="29"/>
      <c r="B35" s="750"/>
      <c r="C35" s="405"/>
      <c r="D35" s="692" t="s">
        <v>279</v>
      </c>
      <c r="E35" s="692" t="s">
        <v>278</v>
      </c>
      <c r="F35" s="692" t="s">
        <v>110</v>
      </c>
      <c r="G35" s="692" t="s">
        <v>111</v>
      </c>
      <c r="H35" s="692" t="s">
        <v>112</v>
      </c>
      <c r="I35" s="693" t="s">
        <v>113</v>
      </c>
      <c r="J35" s="692" t="s">
        <v>114</v>
      </c>
      <c r="K35" s="692" t="s">
        <v>115</v>
      </c>
      <c r="L35" s="692" t="s">
        <v>116</v>
      </c>
      <c r="M35" s="692" t="s">
        <v>117</v>
      </c>
      <c r="N35" s="692" t="s">
        <v>118</v>
      </c>
      <c r="O35" s="692" t="s">
        <v>119</v>
      </c>
      <c r="P35" s="692" t="s">
        <v>120</v>
      </c>
      <c r="Q35" s="692" t="s">
        <v>121</v>
      </c>
      <c r="R35" s="692" t="s">
        <v>122</v>
      </c>
      <c r="S35" s="692" t="s">
        <v>184</v>
      </c>
      <c r="T35" s="407" t="s">
        <v>123</v>
      </c>
    </row>
    <row r="36" spans="1:21" ht="14.7" customHeight="1" x14ac:dyDescent="0.3">
      <c r="A36" s="29"/>
      <c r="B36" s="680" t="s">
        <v>253</v>
      </c>
      <c r="C36" s="567"/>
      <c r="D36" s="419">
        <v>0</v>
      </c>
      <c r="E36" s="419">
        <v>0</v>
      </c>
      <c r="F36" s="419">
        <v>0</v>
      </c>
      <c r="G36" s="419">
        <v>0</v>
      </c>
      <c r="H36" s="419">
        <v>0</v>
      </c>
      <c r="I36" s="604">
        <v>0</v>
      </c>
      <c r="J36" s="415"/>
      <c r="K36" s="415"/>
      <c r="L36" s="415"/>
      <c r="M36" s="415"/>
      <c r="N36" s="415"/>
      <c r="O36" s="415"/>
      <c r="P36" s="415"/>
      <c r="Q36" s="415"/>
      <c r="R36" s="415"/>
      <c r="S36" s="449"/>
      <c r="T36" s="450"/>
      <c r="U36" s="8"/>
    </row>
    <row r="37" spans="1:21" ht="14.7" customHeight="1" x14ac:dyDescent="0.3">
      <c r="A37" s="29"/>
      <c r="B37" s="380" t="s">
        <v>252</v>
      </c>
      <c r="C37" s="568"/>
      <c r="D37" s="433">
        <f t="shared" ref="D37:H37" si="10">IF(D34=$C32+6,-$C33,0)</f>
        <v>0</v>
      </c>
      <c r="E37" s="433">
        <f t="shared" si="10"/>
        <v>0</v>
      </c>
      <c r="F37" s="433">
        <f t="shared" si="10"/>
        <v>0</v>
      </c>
      <c r="G37" s="433">
        <f t="shared" si="10"/>
        <v>0</v>
      </c>
      <c r="H37" s="433">
        <f t="shared" si="10"/>
        <v>0</v>
      </c>
      <c r="I37" s="433">
        <f>IF(I34=$C32+6,-$C33,0)</f>
        <v>0</v>
      </c>
      <c r="J37" s="433">
        <f t="shared" ref="J37:S37" si="11">IF(J34=$C32+6,-$C33,0)</f>
        <v>0</v>
      </c>
      <c r="K37" s="433">
        <f t="shared" si="11"/>
        <v>0</v>
      </c>
      <c r="L37" s="433">
        <f t="shared" si="11"/>
        <v>0</v>
      </c>
      <c r="M37" s="433">
        <f t="shared" si="11"/>
        <v>0</v>
      </c>
      <c r="N37" s="433">
        <f t="shared" si="11"/>
        <v>0</v>
      </c>
      <c r="O37" s="433">
        <f t="shared" si="11"/>
        <v>0</v>
      </c>
      <c r="P37" s="433">
        <f t="shared" si="11"/>
        <v>0</v>
      </c>
      <c r="Q37" s="433">
        <f t="shared" si="11"/>
        <v>0</v>
      </c>
      <c r="R37" s="433">
        <f t="shared" si="11"/>
        <v>0</v>
      </c>
      <c r="S37" s="442">
        <f t="shared" si="11"/>
        <v>0</v>
      </c>
      <c r="T37" s="451"/>
      <c r="U37" s="8"/>
    </row>
    <row r="38" spans="1:21" ht="14.7" customHeight="1" thickBot="1" x14ac:dyDescent="0.35">
      <c r="A38" s="29"/>
      <c r="B38" s="463" t="s">
        <v>245</v>
      </c>
      <c r="C38" s="569"/>
      <c r="D38" s="464"/>
      <c r="E38" s="464"/>
      <c r="F38" s="464"/>
      <c r="G38" s="464"/>
      <c r="H38" s="464"/>
      <c r="I38" s="464">
        <f t="shared" ref="I38:S38" si="12">IF($C$31="ROI",IF(I34&lt;=$C32+5,-$K43/I13,0),IF($C$31="NI",IF(I34&lt;=$C32+5,-$K43/I17,0)))</f>
        <v>0</v>
      </c>
      <c r="J38" s="464">
        <f t="shared" si="12"/>
        <v>0</v>
      </c>
      <c r="K38" s="464">
        <f t="shared" si="12"/>
        <v>0</v>
      </c>
      <c r="L38" s="464">
        <f t="shared" si="12"/>
        <v>0</v>
      </c>
      <c r="M38" s="464">
        <f t="shared" si="12"/>
        <v>0</v>
      </c>
      <c r="N38" s="464">
        <f t="shared" si="12"/>
        <v>0</v>
      </c>
      <c r="O38" s="464">
        <f t="shared" si="12"/>
        <v>0</v>
      </c>
      <c r="P38" s="464">
        <f t="shared" si="12"/>
        <v>0</v>
      </c>
      <c r="Q38" s="464">
        <f t="shared" si="12"/>
        <v>0</v>
      </c>
      <c r="R38" s="464">
        <f t="shared" si="12"/>
        <v>0</v>
      </c>
      <c r="S38" s="471">
        <f t="shared" si="12"/>
        <v>0</v>
      </c>
      <c r="T38" s="473"/>
      <c r="U38" s="8"/>
    </row>
    <row r="39" spans="1:21" ht="14.7" customHeight="1" thickTop="1" x14ac:dyDescent="0.3">
      <c r="A39" s="29"/>
      <c r="B39" s="467" t="s">
        <v>246</v>
      </c>
      <c r="C39" s="570"/>
      <c r="D39" s="468">
        <f t="shared" ref="D39:S39" si="13">SUM(D36:D38)</f>
        <v>0</v>
      </c>
      <c r="E39" s="468">
        <f t="shared" si="13"/>
        <v>0</v>
      </c>
      <c r="F39" s="468">
        <f t="shared" si="13"/>
        <v>0</v>
      </c>
      <c r="G39" s="468">
        <f t="shared" si="13"/>
        <v>0</v>
      </c>
      <c r="H39" s="468">
        <f t="shared" si="13"/>
        <v>0</v>
      </c>
      <c r="I39" s="468">
        <f t="shared" si="13"/>
        <v>0</v>
      </c>
      <c r="J39" s="468">
        <f t="shared" si="13"/>
        <v>0</v>
      </c>
      <c r="K39" s="468">
        <f t="shared" si="13"/>
        <v>0</v>
      </c>
      <c r="L39" s="468">
        <f t="shared" si="13"/>
        <v>0</v>
      </c>
      <c r="M39" s="468">
        <f t="shared" si="13"/>
        <v>0</v>
      </c>
      <c r="N39" s="468">
        <f t="shared" si="13"/>
        <v>0</v>
      </c>
      <c r="O39" s="468">
        <f t="shared" si="13"/>
        <v>0</v>
      </c>
      <c r="P39" s="468">
        <f t="shared" si="13"/>
        <v>0</v>
      </c>
      <c r="Q39" s="468">
        <f t="shared" si="13"/>
        <v>0</v>
      </c>
      <c r="R39" s="468">
        <f t="shared" si="13"/>
        <v>0</v>
      </c>
      <c r="S39" s="472">
        <f t="shared" si="13"/>
        <v>0</v>
      </c>
      <c r="T39" s="474"/>
      <c r="U39" s="8"/>
    </row>
    <row r="40" spans="1:21" ht="14.7" customHeight="1" thickBot="1" x14ac:dyDescent="0.35">
      <c r="A40" s="29"/>
      <c r="B40" s="674" t="s">
        <v>311</v>
      </c>
      <c r="C40" s="571"/>
      <c r="D40" s="435">
        <f t="shared" ref="D40:S40" si="14">IF($C$31="ROI",D39*D14,IF($C$31="NI",D39*D18))</f>
        <v>0</v>
      </c>
      <c r="E40" s="435">
        <f t="shared" si="14"/>
        <v>0</v>
      </c>
      <c r="F40" s="435">
        <f t="shared" si="14"/>
        <v>0</v>
      </c>
      <c r="G40" s="435">
        <f t="shared" si="14"/>
        <v>0</v>
      </c>
      <c r="H40" s="435">
        <f t="shared" si="14"/>
        <v>0</v>
      </c>
      <c r="I40" s="435">
        <f t="shared" si="14"/>
        <v>0</v>
      </c>
      <c r="J40" s="435">
        <f t="shared" si="14"/>
        <v>0</v>
      </c>
      <c r="K40" s="435">
        <f t="shared" si="14"/>
        <v>0</v>
      </c>
      <c r="L40" s="435">
        <f t="shared" si="14"/>
        <v>0</v>
      </c>
      <c r="M40" s="435">
        <f t="shared" si="14"/>
        <v>0</v>
      </c>
      <c r="N40" s="435">
        <f t="shared" si="14"/>
        <v>0</v>
      </c>
      <c r="O40" s="435">
        <f t="shared" si="14"/>
        <v>0</v>
      </c>
      <c r="P40" s="435">
        <f t="shared" si="14"/>
        <v>0</v>
      </c>
      <c r="Q40" s="435">
        <f t="shared" si="14"/>
        <v>0</v>
      </c>
      <c r="R40" s="435">
        <f t="shared" si="14"/>
        <v>0</v>
      </c>
      <c r="S40" s="443">
        <f t="shared" si="14"/>
        <v>0</v>
      </c>
      <c r="T40" s="452">
        <f>ABS(SUM(C40:S40))</f>
        <v>0</v>
      </c>
      <c r="U40" s="8"/>
    </row>
    <row r="41" spans="1:21" ht="14.7" customHeight="1" x14ac:dyDescent="0.3">
      <c r="A41" s="29"/>
      <c r="B41" s="422"/>
      <c r="C41" s="424"/>
      <c r="D41" s="360"/>
      <c r="E41" s="360"/>
      <c r="F41" s="360"/>
      <c r="G41" s="360"/>
      <c r="H41" s="360"/>
      <c r="I41" s="360"/>
      <c r="J41" s="360"/>
      <c r="K41" s="360"/>
      <c r="L41" s="321"/>
      <c r="M41" s="297"/>
      <c r="N41" s="256"/>
      <c r="O41" s="256"/>
      <c r="P41" s="256"/>
      <c r="Q41" s="256"/>
      <c r="R41" s="256"/>
      <c r="S41" s="256"/>
      <c r="T41" s="396"/>
      <c r="U41" s="8"/>
    </row>
    <row r="42" spans="1:21" ht="14.7" customHeight="1" x14ac:dyDescent="0.3">
      <c r="A42" s="29"/>
      <c r="B42" s="416"/>
      <c r="C42" s="581"/>
      <c r="D42" s="672" t="s">
        <v>279</v>
      </c>
      <c r="E42" s="673" t="s">
        <v>278</v>
      </c>
      <c r="F42" s="673" t="s">
        <v>110</v>
      </c>
      <c r="G42" s="673" t="s">
        <v>111</v>
      </c>
      <c r="H42" s="673" t="s">
        <v>112</v>
      </c>
      <c r="I42" s="673" t="s">
        <v>113</v>
      </c>
      <c r="J42" s="425" t="s">
        <v>189</v>
      </c>
      <c r="K42" s="425" t="s">
        <v>123</v>
      </c>
      <c r="L42" s="325"/>
      <c r="M42" s="47"/>
      <c r="T42" s="8"/>
    </row>
    <row r="43" spans="1:21" ht="14.7" customHeight="1" x14ac:dyDescent="0.3">
      <c r="A43" s="29"/>
      <c r="B43" s="573" t="s">
        <v>254</v>
      </c>
      <c r="C43" s="581"/>
      <c r="D43" s="575">
        <f>IF(C31="ROI",D36*D$14/SUMIF($I$34:$S$34,"&lt;="&amp;$C32+5,$I$12:$S$12),IF(C31="NI",D36*D$18/SUMIF($I$34:$S$34,"&lt;="&amp;$C32+5,$I$16:$S$16)))</f>
        <v>0</v>
      </c>
      <c r="E43" s="576">
        <f>IF(C31="ROI",E36*E$14/SUMIF($I$34:$S$34,"&lt;="&amp;$C32+5,$I$12:$S$12),IF(C31="NI",E36*E$18/SUMIF($I$34:$S$34,"&lt;="&amp;$C32+5,$I$16:$S$16)))</f>
        <v>0</v>
      </c>
      <c r="F43" s="576">
        <f>IF(C31="ROI",F36*F$14/SUMIF($I$34:$S$34,"&lt;="&amp;$C32+5,$I$12:$S$12),IF(C31="NI",F36*F$18/SUMIF($I$34:$S$34,"&lt;="&amp;$C32+5,$I$16:$S$16)))</f>
        <v>0</v>
      </c>
      <c r="G43" s="576">
        <f>IF(C31="ROI",G36*G$14/SUMIF($I$34:$S$34,"&lt;="&amp;$C32+5,$I$12:$S$12),IF(C31="NI",G36*G$18/SUMIF($I$34:$S$34,"&lt;="&amp;$C32+5,$I$16:$S$16)))</f>
        <v>0</v>
      </c>
      <c r="H43" s="576">
        <f>IF(C31="ROI",H36*H$14/SUMIF($I$34:$S$34,"&lt;="&amp;$C32+5,$I$12:$S$12),IF(C31="NI",H36*H$18/SUMIF($I$34:$S$34,"&lt;="&amp;$C32+5,$I$16:$S$16)))</f>
        <v>0</v>
      </c>
      <c r="I43" s="576">
        <f>IF(C31="ROI",I36*I$14/SUMIF($I$34:$S$34,"&lt;="&amp;$C32+5,$I$12:$S$12),IF(C31="NI",I36*I$18/SUMIF($I$34:$S$34,"&lt;="&amp;$C32+5,$I$16:$S$16)))</f>
        <v>0</v>
      </c>
      <c r="J43" s="576">
        <f>IF(C31="ROI",SUMPRODUCT($F$14:$S$14,F37:S37)/SUMIF(I34:S34,"&lt;="&amp;C32+5,$I$12:$S$12),IF(C31="NI",SUMPRODUCT($F$18:$S$18,F37:S37)/SUMIF(I34:S34,"&lt;="&amp;C32+5,$I$16:$S$16)))</f>
        <v>0</v>
      </c>
      <c r="K43" s="437">
        <f>SUM(D43:J43)</f>
        <v>0</v>
      </c>
      <c r="L43" s="325"/>
      <c r="M43" s="47"/>
      <c r="T43" s="8"/>
      <c r="U43" s="8"/>
    </row>
    <row r="44" spans="1:21" ht="14.7" customHeight="1" thickBot="1" x14ac:dyDescent="0.35">
      <c r="A44" s="29"/>
      <c r="B44" s="423"/>
      <c r="C44" s="426"/>
      <c r="D44" s="427"/>
      <c r="E44" s="427"/>
      <c r="F44" s="427"/>
      <c r="G44" s="427"/>
      <c r="H44" s="427"/>
      <c r="I44" s="427"/>
      <c r="J44" s="427"/>
      <c r="K44" s="427"/>
      <c r="L44" s="428"/>
      <c r="M44" s="47"/>
      <c r="T44" s="8"/>
    </row>
    <row r="45" spans="1:21" ht="25.05" customHeight="1" x14ac:dyDescent="0.3">
      <c r="A45" s="29"/>
      <c r="T45" s="8"/>
    </row>
    <row r="46" spans="1:21" ht="25.05" customHeight="1" thickBot="1" x14ac:dyDescent="0.35">
      <c r="A46" s="29"/>
      <c r="T46" s="8"/>
    </row>
    <row r="47" spans="1:21" ht="20.100000000000001" customHeight="1" thickBot="1" x14ac:dyDescent="0.35">
      <c r="A47" s="29"/>
      <c r="B47" s="478" t="s">
        <v>257</v>
      </c>
      <c r="T47" s="8"/>
    </row>
    <row r="48" spans="1:21" ht="14.7" customHeight="1" x14ac:dyDescent="0.3">
      <c r="A48" s="29"/>
      <c r="B48" s="691" t="s">
        <v>241</v>
      </c>
      <c r="C48" s="404">
        <v>5</v>
      </c>
      <c r="D48" s="847" t="s">
        <v>243</v>
      </c>
      <c r="E48" s="848"/>
      <c r="F48" s="848"/>
      <c r="G48" s="848"/>
      <c r="H48" s="848"/>
      <c r="I48" s="848"/>
      <c r="J48" s="848"/>
      <c r="K48" s="848"/>
      <c r="L48" s="848"/>
      <c r="M48" s="848"/>
      <c r="N48" s="848"/>
      <c r="O48" s="848"/>
      <c r="P48" s="848"/>
      <c r="Q48" s="848"/>
      <c r="R48" s="848"/>
      <c r="S48" s="848"/>
      <c r="T48" s="849"/>
      <c r="U48" s="8"/>
    </row>
    <row r="49" spans="1:21" ht="14.7" customHeight="1" thickBot="1" x14ac:dyDescent="0.35">
      <c r="A49" s="29"/>
      <c r="B49" s="690" t="s">
        <v>251</v>
      </c>
      <c r="C49" s="402">
        <v>0</v>
      </c>
      <c r="D49" s="850" t="s">
        <v>243</v>
      </c>
      <c r="E49" s="851"/>
      <c r="F49" s="851"/>
      <c r="G49" s="851"/>
      <c r="H49" s="851"/>
      <c r="I49" s="851"/>
      <c r="J49" s="851"/>
      <c r="K49" s="851"/>
      <c r="L49" s="851"/>
      <c r="M49" s="851"/>
      <c r="N49" s="851"/>
      <c r="O49" s="851"/>
      <c r="P49" s="851"/>
      <c r="Q49" s="851"/>
      <c r="R49" s="851"/>
      <c r="S49" s="851"/>
      <c r="T49" s="852"/>
      <c r="U49" s="8"/>
    </row>
    <row r="50" spans="1:21" ht="14.7" customHeight="1" x14ac:dyDescent="0.3">
      <c r="A50" s="29"/>
      <c r="B50" s="751"/>
      <c r="C50" s="394"/>
      <c r="D50" s="394">
        <v>1</v>
      </c>
      <c r="E50" s="394">
        <v>2</v>
      </c>
      <c r="F50" s="394">
        <v>3</v>
      </c>
      <c r="G50" s="394">
        <v>4</v>
      </c>
      <c r="H50" s="394">
        <v>5</v>
      </c>
      <c r="I50" s="394">
        <v>6</v>
      </c>
      <c r="J50" s="394">
        <v>7</v>
      </c>
      <c r="K50" s="394">
        <v>8</v>
      </c>
      <c r="L50" s="394">
        <v>9</v>
      </c>
      <c r="M50" s="394">
        <v>10</v>
      </c>
      <c r="N50" s="394">
        <v>11</v>
      </c>
      <c r="O50" s="394">
        <v>12</v>
      </c>
      <c r="P50" s="394">
        <v>13</v>
      </c>
      <c r="Q50" s="394">
        <v>14</v>
      </c>
      <c r="R50" s="394">
        <v>15</v>
      </c>
      <c r="S50" s="394">
        <v>16</v>
      </c>
      <c r="T50" s="406"/>
    </row>
    <row r="51" spans="1:21" ht="14.7" customHeight="1" thickBot="1" x14ac:dyDescent="0.35">
      <c r="A51" s="29"/>
      <c r="B51" s="750"/>
      <c r="C51" s="405"/>
      <c r="D51" s="692" t="s">
        <v>279</v>
      </c>
      <c r="E51" s="692" t="s">
        <v>278</v>
      </c>
      <c r="F51" s="692" t="s">
        <v>110</v>
      </c>
      <c r="G51" s="692" t="s">
        <v>111</v>
      </c>
      <c r="H51" s="692" t="s">
        <v>112</v>
      </c>
      <c r="I51" s="693" t="s">
        <v>113</v>
      </c>
      <c r="J51" s="692" t="s">
        <v>114</v>
      </c>
      <c r="K51" s="692" t="s">
        <v>115</v>
      </c>
      <c r="L51" s="692" t="s">
        <v>116</v>
      </c>
      <c r="M51" s="692" t="s">
        <v>117</v>
      </c>
      <c r="N51" s="692" t="s">
        <v>118</v>
      </c>
      <c r="O51" s="692" t="s">
        <v>119</v>
      </c>
      <c r="P51" s="692" t="s">
        <v>120</v>
      </c>
      <c r="Q51" s="692" t="s">
        <v>121</v>
      </c>
      <c r="R51" s="692" t="s">
        <v>122</v>
      </c>
      <c r="S51" s="692" t="s">
        <v>184</v>
      </c>
      <c r="T51" s="407" t="s">
        <v>123</v>
      </c>
    </row>
    <row r="52" spans="1:21" ht="14.7" customHeight="1" x14ac:dyDescent="0.3">
      <c r="A52" s="29"/>
      <c r="B52" s="694" t="s">
        <v>253</v>
      </c>
      <c r="C52" s="567"/>
      <c r="D52" s="419">
        <v>0</v>
      </c>
      <c r="E52" s="419">
        <v>0</v>
      </c>
      <c r="F52" s="419">
        <v>0</v>
      </c>
      <c r="G52" s="419">
        <v>0</v>
      </c>
      <c r="H52" s="419">
        <v>0</v>
      </c>
      <c r="I52" s="604">
        <v>0</v>
      </c>
      <c r="J52" s="358"/>
      <c r="K52" s="360"/>
      <c r="L52" s="360"/>
      <c r="M52" s="360"/>
      <c r="N52" s="360"/>
      <c r="O52" s="360"/>
      <c r="P52" s="360"/>
      <c r="Q52" s="360"/>
      <c r="R52" s="360"/>
      <c r="S52" s="358"/>
      <c r="T52" s="365"/>
      <c r="U52" s="8"/>
    </row>
    <row r="53" spans="1:21" ht="14.7" customHeight="1" x14ac:dyDescent="0.3">
      <c r="A53" s="29"/>
      <c r="B53" s="695" t="s">
        <v>252</v>
      </c>
      <c r="C53" s="568"/>
      <c r="D53" s="433">
        <f t="shared" ref="D53:S53" si="15">IF(D50=$C48+6,-$C49,0)</f>
        <v>0</v>
      </c>
      <c r="E53" s="433">
        <f t="shared" si="15"/>
        <v>0</v>
      </c>
      <c r="F53" s="433">
        <f t="shared" si="15"/>
        <v>0</v>
      </c>
      <c r="G53" s="433">
        <f t="shared" si="15"/>
        <v>0</v>
      </c>
      <c r="H53" s="433">
        <f t="shared" si="15"/>
        <v>0</v>
      </c>
      <c r="I53" s="433">
        <f t="shared" si="15"/>
        <v>0</v>
      </c>
      <c r="J53" s="433">
        <f t="shared" si="15"/>
        <v>0</v>
      </c>
      <c r="K53" s="433">
        <f t="shared" si="15"/>
        <v>0</v>
      </c>
      <c r="L53" s="433">
        <f t="shared" si="15"/>
        <v>0</v>
      </c>
      <c r="M53" s="433">
        <f t="shared" si="15"/>
        <v>0</v>
      </c>
      <c r="N53" s="433">
        <f t="shared" si="15"/>
        <v>0</v>
      </c>
      <c r="O53" s="433">
        <f t="shared" si="15"/>
        <v>0</v>
      </c>
      <c r="P53" s="433">
        <f t="shared" si="15"/>
        <v>0</v>
      </c>
      <c r="Q53" s="433">
        <f t="shared" si="15"/>
        <v>0</v>
      </c>
      <c r="R53" s="433">
        <f t="shared" si="15"/>
        <v>0</v>
      </c>
      <c r="S53" s="434">
        <f t="shared" si="15"/>
        <v>0</v>
      </c>
      <c r="T53" s="380"/>
      <c r="U53" s="8"/>
    </row>
    <row r="54" spans="1:21" ht="14.7" customHeight="1" thickBot="1" x14ac:dyDescent="0.35">
      <c r="A54" s="29"/>
      <c r="B54" s="696" t="s">
        <v>245</v>
      </c>
      <c r="C54" s="569"/>
      <c r="D54" s="464"/>
      <c r="E54" s="464"/>
      <c r="F54" s="464"/>
      <c r="G54" s="464"/>
      <c r="H54" s="464"/>
      <c r="I54" s="464">
        <f t="shared" ref="I54:S54" si="16">IF($C$31="ROI",IF(I50&lt;=$C48+5,-$K59/I$13,0),IF($C$31="NI",IF(I50&lt;=$C48+5,-$K59/I$17,0)))</f>
        <v>0</v>
      </c>
      <c r="J54" s="464">
        <f t="shared" si="16"/>
        <v>0</v>
      </c>
      <c r="K54" s="464">
        <f t="shared" si="16"/>
        <v>0</v>
      </c>
      <c r="L54" s="464">
        <f t="shared" si="16"/>
        <v>0</v>
      </c>
      <c r="M54" s="464">
        <f t="shared" si="16"/>
        <v>0</v>
      </c>
      <c r="N54" s="464">
        <f t="shared" si="16"/>
        <v>0</v>
      </c>
      <c r="O54" s="464">
        <f t="shared" si="16"/>
        <v>0</v>
      </c>
      <c r="P54" s="464">
        <f t="shared" si="16"/>
        <v>0</v>
      </c>
      <c r="Q54" s="464">
        <f t="shared" si="16"/>
        <v>0</v>
      </c>
      <c r="R54" s="464">
        <f t="shared" si="16"/>
        <v>0</v>
      </c>
      <c r="S54" s="465">
        <f t="shared" si="16"/>
        <v>0</v>
      </c>
      <c r="T54" s="463"/>
      <c r="U54" s="8"/>
    </row>
    <row r="55" spans="1:21" ht="14.7" customHeight="1" thickTop="1" x14ac:dyDescent="0.3">
      <c r="A55" s="29"/>
      <c r="B55" s="697" t="s">
        <v>246</v>
      </c>
      <c r="C55" s="570"/>
      <c r="D55" s="468">
        <f t="shared" ref="D55:S55" si="17">SUM(D52:D54)</f>
        <v>0</v>
      </c>
      <c r="E55" s="468">
        <f t="shared" si="17"/>
        <v>0</v>
      </c>
      <c r="F55" s="468">
        <f t="shared" si="17"/>
        <v>0</v>
      </c>
      <c r="G55" s="468">
        <f t="shared" si="17"/>
        <v>0</v>
      </c>
      <c r="H55" s="468">
        <f t="shared" si="17"/>
        <v>0</v>
      </c>
      <c r="I55" s="468">
        <f t="shared" si="17"/>
        <v>0</v>
      </c>
      <c r="J55" s="468">
        <f t="shared" si="17"/>
        <v>0</v>
      </c>
      <c r="K55" s="468">
        <f t="shared" si="17"/>
        <v>0</v>
      </c>
      <c r="L55" s="468">
        <f t="shared" si="17"/>
        <v>0</v>
      </c>
      <c r="M55" s="468">
        <f t="shared" si="17"/>
        <v>0</v>
      </c>
      <c r="N55" s="468">
        <f t="shared" si="17"/>
        <v>0</v>
      </c>
      <c r="O55" s="468">
        <f t="shared" si="17"/>
        <v>0</v>
      </c>
      <c r="P55" s="468">
        <f t="shared" si="17"/>
        <v>0</v>
      </c>
      <c r="Q55" s="468">
        <f t="shared" si="17"/>
        <v>0</v>
      </c>
      <c r="R55" s="468">
        <f t="shared" si="17"/>
        <v>0</v>
      </c>
      <c r="S55" s="469">
        <f t="shared" si="17"/>
        <v>0</v>
      </c>
      <c r="T55" s="470"/>
      <c r="U55" s="8"/>
    </row>
    <row r="56" spans="1:21" ht="14.7" customHeight="1" thickBot="1" x14ac:dyDescent="0.35">
      <c r="A56" s="29"/>
      <c r="B56" s="674" t="s">
        <v>311</v>
      </c>
      <c r="C56" s="571"/>
      <c r="D56" s="435">
        <f t="shared" ref="D56:S56" si="18">IF($C$31="ROI",D55*D14,IF($C$31="NI",D55*D18))</f>
        <v>0</v>
      </c>
      <c r="E56" s="435">
        <f t="shared" si="18"/>
        <v>0</v>
      </c>
      <c r="F56" s="435">
        <f t="shared" si="18"/>
        <v>0</v>
      </c>
      <c r="G56" s="435">
        <f t="shared" si="18"/>
        <v>0</v>
      </c>
      <c r="H56" s="435">
        <f t="shared" si="18"/>
        <v>0</v>
      </c>
      <c r="I56" s="435">
        <f t="shared" si="18"/>
        <v>0</v>
      </c>
      <c r="J56" s="435">
        <f t="shared" si="18"/>
        <v>0</v>
      </c>
      <c r="K56" s="435">
        <f t="shared" si="18"/>
        <v>0</v>
      </c>
      <c r="L56" s="435">
        <f t="shared" si="18"/>
        <v>0</v>
      </c>
      <c r="M56" s="435">
        <f t="shared" si="18"/>
        <v>0</v>
      </c>
      <c r="N56" s="435">
        <f t="shared" si="18"/>
        <v>0</v>
      </c>
      <c r="O56" s="435">
        <f t="shared" si="18"/>
        <v>0</v>
      </c>
      <c r="P56" s="435">
        <f t="shared" si="18"/>
        <v>0</v>
      </c>
      <c r="Q56" s="435">
        <f t="shared" si="18"/>
        <v>0</v>
      </c>
      <c r="R56" s="435">
        <f t="shared" si="18"/>
        <v>0</v>
      </c>
      <c r="S56" s="436">
        <f t="shared" si="18"/>
        <v>0</v>
      </c>
      <c r="T56" s="420">
        <v>0</v>
      </c>
      <c r="U56" s="8"/>
    </row>
    <row r="57" spans="1:21" ht="14.7" customHeight="1" x14ac:dyDescent="0.3">
      <c r="A57" s="29"/>
      <c r="B57" s="422"/>
      <c r="C57" s="429"/>
      <c r="D57" s="430"/>
      <c r="E57" s="430"/>
      <c r="F57" s="430"/>
      <c r="G57" s="430"/>
      <c r="H57" s="430"/>
      <c r="I57" s="430"/>
      <c r="J57" s="430"/>
      <c r="K57" s="430"/>
      <c r="L57" s="431"/>
      <c r="M57" s="446"/>
      <c r="N57" s="447"/>
      <c r="O57" s="447"/>
      <c r="P57" s="447"/>
      <c r="Q57" s="447"/>
      <c r="R57" s="447"/>
      <c r="S57" s="447"/>
      <c r="T57" s="448"/>
      <c r="U57" s="8"/>
    </row>
    <row r="58" spans="1:21" ht="14.7" customHeight="1" x14ac:dyDescent="0.3">
      <c r="A58" s="29"/>
      <c r="B58" s="416"/>
      <c r="C58" s="583"/>
      <c r="D58" s="672" t="s">
        <v>279</v>
      </c>
      <c r="E58" s="673" t="s">
        <v>278</v>
      </c>
      <c r="F58" s="673" t="s">
        <v>110</v>
      </c>
      <c r="G58" s="673" t="s">
        <v>111</v>
      </c>
      <c r="H58" s="673" t="s">
        <v>112</v>
      </c>
      <c r="I58" s="673" t="s">
        <v>113</v>
      </c>
      <c r="J58" s="425" t="s">
        <v>189</v>
      </c>
      <c r="K58" s="425" t="s">
        <v>123</v>
      </c>
      <c r="L58" s="325"/>
      <c r="M58" s="47"/>
      <c r="T58" s="8"/>
    </row>
    <row r="59" spans="1:21" ht="14.7" customHeight="1" x14ac:dyDescent="0.3">
      <c r="A59" s="29"/>
      <c r="B59" s="573" t="s">
        <v>254</v>
      </c>
      <c r="C59" s="584"/>
      <c r="D59" s="575">
        <f>IF(C31="ROI",D52*D$14/SUMIF($I$50:$S$50,"&lt;="&amp;$C48+5,$I$12:$S$12),IF(C31="NI",D52*D$18/SUMIF($I$50:$S$50,"&lt;="&amp;$C48+5,$I$16:$S$16)))</f>
        <v>0</v>
      </c>
      <c r="E59" s="576">
        <f>IF(C31="ROI",E52*E$14/SUMIF($I$50:$S$50,"&lt;="&amp;$C48+5,$I$12:$S$12),IF(C31="NI",E52*E$18/SUMIF($I$50:$S$50,"&lt;="&amp;$C48+5,$I$16:$S$16)))</f>
        <v>0</v>
      </c>
      <c r="F59" s="576">
        <f>IF(C31="ROI",F52*F$14/SUMIF($I$50:$S$50,"&lt;="&amp;$C48+5,$I$12:$S$12),IF(C31="NI",F52*F$18/SUMIF($I$50:$S$50,"&lt;="&amp;$C48+5,$I$16:$S$16)))</f>
        <v>0</v>
      </c>
      <c r="G59" s="576">
        <f>IF(C31="ROI",G52*G$14/SUMIF($I$50:$S$50,"&lt;="&amp;$C48+5,$I$12:$S$12),IF(C31="NI",G52*G$18/SUMIF($I$50:$S$50,"&lt;="&amp;$C48+5,$I$16:$S$16)))</f>
        <v>0</v>
      </c>
      <c r="H59" s="576">
        <f>IF(C31="ROI",H52*H$14/SUMIF($I$50:$S$50,"&lt;="&amp;$C48+5,$I$12:$S$12),IF(C31="NI",H52*H$18/SUMIF($I$50:$S$50,"&lt;="&amp;$C48+5,$I$16:$S$16)))</f>
        <v>0</v>
      </c>
      <c r="I59" s="576">
        <f>IF(C31="ROI",I52*I$14/SUMIF($I$50:$S$50,"&lt;="&amp;$C48+5,$I$12:$S$12),IF(C31="NI",I52*I$18/SUMIF($I$50:$S$50,"&lt;="&amp;$C48+5,$I$16:$S$16)))</f>
        <v>0</v>
      </c>
      <c r="J59" s="576">
        <f>IF(C31="ROI",SUMPRODUCT($F$14:$S$14,F53:S53)/SUMIF(I50:S50,"&lt;="&amp;C48+5,$I$12:$S$12),IF(C31="NI",SUMPRODUCT($F$18:$S$18,F53:S53)/SUMIF(I50:S50,"&lt;="&amp;C48+5,$I$16:$S$16)))</f>
        <v>0</v>
      </c>
      <c r="K59" s="437">
        <f>SUM(D59:J59)</f>
        <v>0</v>
      </c>
      <c r="L59" s="325"/>
      <c r="M59" s="47"/>
      <c r="T59" s="8"/>
      <c r="U59" s="8"/>
    </row>
    <row r="60" spans="1:21" ht="14.7" customHeight="1" thickBot="1" x14ac:dyDescent="0.35">
      <c r="A60" s="29"/>
      <c r="B60" s="423"/>
      <c r="C60" s="432"/>
      <c r="D60" s="361"/>
      <c r="E60" s="361"/>
      <c r="F60" s="427"/>
      <c r="G60" s="361"/>
      <c r="H60" s="361"/>
      <c r="I60" s="427"/>
      <c r="J60" s="361"/>
      <c r="K60" s="361"/>
      <c r="L60" s="329"/>
      <c r="M60" s="47"/>
      <c r="T60" s="8"/>
    </row>
    <row r="61" spans="1:21" ht="14.7" customHeight="1" x14ac:dyDescent="0.3">
      <c r="A61" s="29"/>
      <c r="E61" s="43"/>
      <c r="T61" s="8"/>
    </row>
    <row r="62" spans="1:21" ht="14.7" customHeight="1" x14ac:dyDescent="0.3">
      <c r="A62" s="29"/>
      <c r="B62" s="30" t="s">
        <v>190</v>
      </c>
      <c r="T62" s="8"/>
    </row>
    <row r="63" spans="1:21" ht="15" customHeight="1" thickBot="1" x14ac:dyDescent="0.35">
      <c r="A63" s="29"/>
      <c r="T63" s="8"/>
    </row>
    <row r="64" spans="1:21" ht="21" customHeight="1" thickTop="1" x14ac:dyDescent="0.35">
      <c r="A64" s="44"/>
      <c r="B64" s="588" t="s">
        <v>191</v>
      </c>
      <c r="C64" s="838" t="s">
        <v>192</v>
      </c>
      <c r="D64" s="839"/>
      <c r="E64" s="839"/>
      <c r="F64" s="839"/>
      <c r="G64" s="840"/>
      <c r="T64" s="8"/>
    </row>
    <row r="65" spans="1:20" ht="14.7" customHeight="1" thickBot="1" x14ac:dyDescent="0.35">
      <c r="A65" s="44"/>
      <c r="B65" s="29" t="s">
        <v>193</v>
      </c>
      <c r="C65" s="676" t="s">
        <v>113</v>
      </c>
      <c r="D65" s="677" t="s">
        <v>114</v>
      </c>
      <c r="E65" s="677" t="s">
        <v>115</v>
      </c>
      <c r="F65" s="677" t="s">
        <v>116</v>
      </c>
      <c r="G65" s="678" t="s">
        <v>117</v>
      </c>
      <c r="T65" s="8"/>
    </row>
    <row r="66" spans="1:20" ht="14.7" customHeight="1" x14ac:dyDescent="0.3">
      <c r="A66" s="44"/>
      <c r="B66" s="589" t="s">
        <v>261</v>
      </c>
      <c r="C66" s="591">
        <f>D25</f>
        <v>0</v>
      </c>
      <c r="D66" s="592">
        <f t="shared" ref="D66:G66" si="19">E25</f>
        <v>0</v>
      </c>
      <c r="E66" s="592">
        <f t="shared" si="19"/>
        <v>0</v>
      </c>
      <c r="F66" s="592">
        <f t="shared" si="19"/>
        <v>0</v>
      </c>
      <c r="G66" s="593">
        <f t="shared" si="19"/>
        <v>0</v>
      </c>
      <c r="T66" s="8"/>
    </row>
    <row r="67" spans="1:20" ht="14.7" customHeight="1" x14ac:dyDescent="0.3">
      <c r="A67" s="44"/>
      <c r="B67" s="589" t="s">
        <v>258</v>
      </c>
      <c r="C67" s="594">
        <f>I38</f>
        <v>0</v>
      </c>
      <c r="D67" s="595">
        <f t="shared" ref="D67:G67" si="20">J38</f>
        <v>0</v>
      </c>
      <c r="E67" s="595">
        <f t="shared" si="20"/>
        <v>0</v>
      </c>
      <c r="F67" s="595">
        <f t="shared" si="20"/>
        <v>0</v>
      </c>
      <c r="G67" s="596">
        <f t="shared" si="20"/>
        <v>0</v>
      </c>
      <c r="T67" s="8"/>
    </row>
    <row r="68" spans="1:20" ht="14.7" customHeight="1" x14ac:dyDescent="0.3">
      <c r="A68" s="44"/>
      <c r="B68" s="589" t="s">
        <v>255</v>
      </c>
      <c r="C68" s="594">
        <f>I54</f>
        <v>0</v>
      </c>
      <c r="D68" s="595">
        <f t="shared" ref="D68:G68" si="21">J54</f>
        <v>0</v>
      </c>
      <c r="E68" s="595">
        <f t="shared" si="21"/>
        <v>0</v>
      </c>
      <c r="F68" s="595">
        <f t="shared" si="21"/>
        <v>0</v>
      </c>
      <c r="G68" s="596">
        <f t="shared" si="21"/>
        <v>0</v>
      </c>
      <c r="T68" s="8"/>
    </row>
    <row r="69" spans="1:20" ht="14.7" customHeight="1" x14ac:dyDescent="0.3">
      <c r="A69" s="44"/>
      <c r="B69" s="29" t="s">
        <v>194</v>
      </c>
      <c r="C69" s="594"/>
      <c r="D69" s="580"/>
      <c r="E69" s="580"/>
      <c r="F69" s="580"/>
      <c r="G69" s="597"/>
      <c r="T69" s="8"/>
    </row>
    <row r="70" spans="1:20" ht="14.7" customHeight="1" thickBot="1" x14ac:dyDescent="0.35">
      <c r="A70" s="44"/>
      <c r="B70" s="29"/>
      <c r="C70" s="594"/>
      <c r="D70" s="580"/>
      <c r="E70" s="580"/>
      <c r="F70" s="580"/>
      <c r="G70" s="597"/>
      <c r="T70" s="8"/>
    </row>
    <row r="71" spans="1:20" ht="15" customHeight="1" thickTop="1" thickBot="1" x14ac:dyDescent="0.35">
      <c r="A71" s="44"/>
      <c r="B71" s="590" t="s">
        <v>123</v>
      </c>
      <c r="C71" s="585">
        <f>SUM(C66:C68)</f>
        <v>0</v>
      </c>
      <c r="D71" s="586">
        <f t="shared" ref="D71:G71" si="22">SUM(D66:D68)</f>
        <v>0</v>
      </c>
      <c r="E71" s="586">
        <f t="shared" si="22"/>
        <v>0</v>
      </c>
      <c r="F71" s="586">
        <f t="shared" si="22"/>
        <v>0</v>
      </c>
      <c r="G71" s="587">
        <f t="shared" si="22"/>
        <v>0</v>
      </c>
      <c r="T71" s="8"/>
    </row>
    <row r="72" spans="1:20" ht="15.45" customHeight="1" thickTop="1" x14ac:dyDescent="0.3">
      <c r="A72" s="44"/>
      <c r="B72" s="401"/>
      <c r="C72" s="598"/>
      <c r="D72" s="580"/>
      <c r="E72" s="580"/>
      <c r="F72" s="580"/>
      <c r="G72" s="597"/>
      <c r="T72" s="8"/>
    </row>
    <row r="73" spans="1:20" ht="15.45" customHeight="1" thickBot="1" x14ac:dyDescent="0.35">
      <c r="A73" s="44"/>
      <c r="B73" s="603"/>
      <c r="C73" s="599"/>
      <c r="D73" s="600"/>
      <c r="E73" s="600"/>
      <c r="F73" s="601"/>
      <c r="G73" s="602"/>
      <c r="T73" s="8"/>
    </row>
    <row r="74" spans="1:20" ht="15" customHeight="1" x14ac:dyDescent="0.3">
      <c r="A74" s="29"/>
      <c r="B74" s="396"/>
      <c r="C74" s="396"/>
      <c r="D74" s="396"/>
      <c r="E74" s="8"/>
      <c r="F74" s="8"/>
      <c r="G74" s="8"/>
      <c r="H74" s="8"/>
      <c r="I74" s="8"/>
      <c r="J74" s="8"/>
      <c r="K74" s="8"/>
      <c r="L74" s="8"/>
      <c r="M74" s="8"/>
      <c r="N74" s="8"/>
      <c r="O74" s="8"/>
      <c r="P74" s="8"/>
      <c r="Q74" s="8"/>
      <c r="R74" s="8"/>
      <c r="S74" s="8"/>
      <c r="T74" s="8"/>
    </row>
    <row r="75" spans="1:20" ht="14.7" customHeight="1" x14ac:dyDescent="0.25"/>
    <row r="76" spans="1:20" ht="14.7" customHeight="1" x14ac:dyDescent="0.25"/>
    <row r="77" spans="1:20" ht="14.7" customHeight="1" x14ac:dyDescent="0.3">
      <c r="C77" s="8" t="s">
        <v>10</v>
      </c>
    </row>
    <row r="78" spans="1:20" ht="14.7" customHeight="1" x14ac:dyDescent="0.25"/>
    <row r="79" spans="1:20" ht="14.7" customHeight="1" x14ac:dyDescent="0.25"/>
    <row r="81" s="2" customFormat="1" ht="14.7" hidden="1" customHeight="1" x14ac:dyDescent="0.25"/>
    <row r="82" s="2" customFormat="1" ht="14.7" hidden="1" customHeight="1" x14ac:dyDescent="0.25"/>
    <row r="83" s="2" customFormat="1" ht="14.7" hidden="1" customHeight="1" x14ac:dyDescent="0.25"/>
    <row r="84" s="2" customFormat="1" ht="14.7" hidden="1" customHeight="1" x14ac:dyDescent="0.25"/>
    <row r="85" s="2" customFormat="1" ht="14.7" hidden="1" customHeight="1" x14ac:dyDescent="0.25"/>
  </sheetData>
  <mergeCells count="11">
    <mergeCell ref="C64:G64"/>
    <mergeCell ref="B3:S3"/>
    <mergeCell ref="B34:B35"/>
    <mergeCell ref="B50:B51"/>
    <mergeCell ref="D33:T33"/>
    <mergeCell ref="D32:T32"/>
    <mergeCell ref="D31:T31"/>
    <mergeCell ref="D49:T49"/>
    <mergeCell ref="D48:T48"/>
    <mergeCell ref="B23:B24"/>
    <mergeCell ref="D23:H23"/>
  </mergeCells>
  <conditionalFormatting sqref="T40">
    <cfRule type="cellIs" dxfId="2" priority="1" operator="greaterThan">
      <formula>0.5</formula>
    </cfRule>
  </conditionalFormatting>
  <dataValidations count="2">
    <dataValidation type="list" allowBlank="1" showInputMessage="1" showErrorMessage="1" sqref="C27 C21:C24" xr:uid="{00000000-0002-0000-0800-000000000000}">
      <formula1>"YES, NO"</formula1>
    </dataValidation>
    <dataValidation type="list" allowBlank="1" showInputMessage="1" showErrorMessage="1" sqref="C31" xr:uid="{00000000-0002-0000-0800-000001000000}">
      <formula1>"ROI, NI"</formula1>
    </dataValidation>
  </dataValidation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Unit and Contact details</vt:lpstr>
      <vt:lpstr>Investment Spend Detail</vt:lpstr>
      <vt:lpstr>Implementation Plan</vt:lpstr>
      <vt:lpstr>ILC Submission &amp; Historic Cost</vt:lpstr>
      <vt:lpstr>Historic cost Supporting Info</vt:lpstr>
      <vt:lpstr>refurb. inv. for CY202627</vt:lpstr>
      <vt:lpstr>UFI for CY202526</vt:lpstr>
      <vt:lpstr>UFI for CY202425</vt:lpstr>
      <vt:lpstr>UFI for CY202324</vt:lpstr>
      <vt:lpstr>UFI for CY202223</vt:lpstr>
      <vt:lpstr>UFI Supporting information 2</vt:lpstr>
      <vt:lpstr>Additional Modelling Info</vt:lpstr>
      <vt:lpstr>'Unit and Contact details'!Print_Area</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Breen, Ciaran</dc:creator>
  <cp:lastModifiedBy>Doone, Damien</cp:lastModifiedBy>
  <cp:lastPrinted>2025-04-23T14:32:28Z</cp:lastPrinted>
  <dcterms:created xsi:type="dcterms:W3CDTF">2023-10-19T13:51:06Z</dcterms:created>
  <dcterms:modified xsi:type="dcterms:W3CDTF">2025-12-19T16:33:47Z</dcterms:modified>
</cp:coreProperties>
</file>