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regni-mcclelli\Desktop\2025.06.27(2) - Docs for Publishing\"/>
    </mc:Choice>
  </mc:AlternateContent>
  <xr:revisionPtr revIDLastSave="0" documentId="13_ncr:1_{A213BEE5-4571-4127-9A1B-0045FF35862E}" xr6:coauthVersionLast="47" xr6:coauthVersionMax="47" xr10:uidLastSave="{00000000-0000-0000-0000-000000000000}"/>
  <bookViews>
    <workbookView xWindow="-110" yWindow="-110" windowWidth="19420" windowHeight="11500" tabRatio="833" xr2:uid="{00000000-000D-0000-FFFF-FFFF00000000}"/>
  </bookViews>
  <sheets>
    <sheet name="USPC Application Principles" sheetId="2" r:id="rId1"/>
    <sheet name="USPC Submission &amp; Historic" sheetId="12" r:id="rId2"/>
    <sheet name="Historic cost Supporting Info" sheetId="11" r:id="rId3"/>
    <sheet name="UFI for CY202930" sheetId="31" r:id="rId4"/>
    <sheet name="UFI for CY 202829" sheetId="34" r:id="rId5"/>
    <sheet name="UFI for CY 202728" sheetId="35" r:id="rId6"/>
    <sheet name="UFI for CY 202627" sheetId="36" r:id="rId7"/>
    <sheet name="UFI for CY 202526" sheetId="37" r:id="rId8"/>
    <sheet name="UFI Supporting Information" sheetId="4" r:id="rId9"/>
    <sheet name="Additional Modelling Info"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31" l="1"/>
  <c r="N46" i="31"/>
  <c r="N47" i="31" s="1"/>
  <c r="N48" i="31" s="1"/>
  <c r="N29" i="31"/>
  <c r="N19" i="31"/>
  <c r="N18" i="31"/>
  <c r="N17" i="31"/>
  <c r="N14" i="31"/>
  <c r="N13" i="31"/>
  <c r="N12" i="31"/>
  <c r="M12" i="31"/>
  <c r="N30" i="31"/>
  <c r="C66" i="37" l="1"/>
  <c r="L50" i="37"/>
  <c r="K50" i="37"/>
  <c r="K53" i="37" s="1"/>
  <c r="J50" i="37"/>
  <c r="J53" i="37" s="1"/>
  <c r="I50" i="37"/>
  <c r="I53" i="37" s="1"/>
  <c r="H50" i="37"/>
  <c r="H53" i="37" s="1"/>
  <c r="G50" i="37"/>
  <c r="G53" i="37" s="1"/>
  <c r="G55" i="37" s="1"/>
  <c r="F50" i="37"/>
  <c r="F53" i="37" s="1"/>
  <c r="E50" i="37"/>
  <c r="E53" i="37" s="1"/>
  <c r="E55" i="37" s="1"/>
  <c r="D50" i="37"/>
  <c r="D53" i="37" s="1"/>
  <c r="D55" i="37" s="1"/>
  <c r="E39" i="37"/>
  <c r="L38" i="37"/>
  <c r="C67" i="37" s="1"/>
  <c r="L37" i="37"/>
  <c r="K37" i="37"/>
  <c r="J37" i="37"/>
  <c r="I37" i="37"/>
  <c r="H37" i="37"/>
  <c r="G37" i="37"/>
  <c r="G39" i="37" s="1"/>
  <c r="F37" i="37"/>
  <c r="F39" i="37" s="1"/>
  <c r="E37" i="37"/>
  <c r="D37" i="37"/>
  <c r="D39" i="37" s="1"/>
  <c r="M34" i="37"/>
  <c r="N34" i="37" s="1"/>
  <c r="I17" i="37"/>
  <c r="J17" i="37" s="1"/>
  <c r="K17" i="37" s="1"/>
  <c r="L17" i="37" s="1"/>
  <c r="M17" i="37" s="1"/>
  <c r="N17" i="37" s="1"/>
  <c r="O17" i="37" s="1"/>
  <c r="P17" i="37" s="1"/>
  <c r="Q17" i="37" s="1"/>
  <c r="R17" i="37" s="1"/>
  <c r="S17" i="37" s="1"/>
  <c r="G17" i="37"/>
  <c r="F17" i="37" s="1"/>
  <c r="E17" i="37" s="1"/>
  <c r="D17" i="37" s="1"/>
  <c r="C17" i="37" s="1"/>
  <c r="I16" i="37"/>
  <c r="J16" i="37" s="1"/>
  <c r="G16" i="37"/>
  <c r="F16" i="37" s="1"/>
  <c r="E16" i="37" s="1"/>
  <c r="I13" i="37"/>
  <c r="J13" i="37" s="1"/>
  <c r="K13" i="37" s="1"/>
  <c r="L13" i="37" s="1"/>
  <c r="M13" i="37" s="1"/>
  <c r="N13" i="37" s="1"/>
  <c r="O13" i="37" s="1"/>
  <c r="P13" i="37" s="1"/>
  <c r="Q13" i="37" s="1"/>
  <c r="R13" i="37" s="1"/>
  <c r="S13" i="37" s="1"/>
  <c r="G13" i="37"/>
  <c r="F13" i="37" s="1"/>
  <c r="E13" i="37" s="1"/>
  <c r="D13" i="37" s="1"/>
  <c r="C13" i="37" s="1"/>
  <c r="I12" i="37"/>
  <c r="G12" i="37"/>
  <c r="G14" i="37" s="1"/>
  <c r="C66" i="36"/>
  <c r="H55" i="36"/>
  <c r="E55" i="36"/>
  <c r="S54" i="36"/>
  <c r="R54" i="36"/>
  <c r="Q54" i="36"/>
  <c r="Q55" i="36" s="1"/>
  <c r="P54" i="36"/>
  <c r="P55" i="36" s="1"/>
  <c r="O54" i="36"/>
  <c r="N54" i="36"/>
  <c r="S53" i="36"/>
  <c r="S55" i="36" s="1"/>
  <c r="R53" i="36"/>
  <c r="Q53" i="36"/>
  <c r="P53" i="36"/>
  <c r="O53" i="36"/>
  <c r="O55" i="36" s="1"/>
  <c r="N53" i="36"/>
  <c r="M53" i="36"/>
  <c r="L53" i="36"/>
  <c r="K53" i="36"/>
  <c r="J53" i="36"/>
  <c r="I53" i="36"/>
  <c r="H53" i="36"/>
  <c r="G53" i="36"/>
  <c r="G55" i="36" s="1"/>
  <c r="F53" i="36"/>
  <c r="F55" i="36" s="1"/>
  <c r="E53" i="36"/>
  <c r="D53" i="36"/>
  <c r="D55" i="36" s="1"/>
  <c r="L39" i="36"/>
  <c r="E39" i="36"/>
  <c r="D39" i="36"/>
  <c r="S38" i="36"/>
  <c r="R38" i="36"/>
  <c r="Q38" i="36"/>
  <c r="Q39" i="36" s="1"/>
  <c r="P38" i="36"/>
  <c r="O38" i="36"/>
  <c r="N38" i="36"/>
  <c r="M38" i="36"/>
  <c r="L38" i="36"/>
  <c r="C67" i="36" s="1"/>
  <c r="K38" i="36"/>
  <c r="S37" i="36"/>
  <c r="S39" i="36" s="1"/>
  <c r="R37" i="36"/>
  <c r="Q37" i="36"/>
  <c r="P37" i="36"/>
  <c r="P39" i="36" s="1"/>
  <c r="O37" i="36"/>
  <c r="N37" i="36"/>
  <c r="N39" i="36" s="1"/>
  <c r="M37" i="36"/>
  <c r="L37" i="36"/>
  <c r="K37" i="36"/>
  <c r="K39" i="36" s="1"/>
  <c r="J37" i="36"/>
  <c r="I37" i="36"/>
  <c r="H37" i="36"/>
  <c r="H39" i="36" s="1"/>
  <c r="G37" i="36"/>
  <c r="G39" i="36" s="1"/>
  <c r="F37" i="36"/>
  <c r="E37" i="36"/>
  <c r="D37" i="36"/>
  <c r="J18" i="36"/>
  <c r="J17" i="36"/>
  <c r="K17" i="36" s="1"/>
  <c r="L17" i="36" s="1"/>
  <c r="M17" i="36" s="1"/>
  <c r="N17" i="36" s="1"/>
  <c r="O17" i="36" s="1"/>
  <c r="P17" i="36" s="1"/>
  <c r="Q17" i="36" s="1"/>
  <c r="R17" i="36" s="1"/>
  <c r="S17" i="36" s="1"/>
  <c r="H17" i="36"/>
  <c r="G17" i="36"/>
  <c r="F17" i="36" s="1"/>
  <c r="E17" i="36" s="1"/>
  <c r="D17" i="36" s="1"/>
  <c r="C17" i="36" s="1"/>
  <c r="J16" i="36"/>
  <c r="K16" i="36" s="1"/>
  <c r="H16" i="36"/>
  <c r="H18" i="36" s="1"/>
  <c r="J13" i="36"/>
  <c r="K13" i="36" s="1"/>
  <c r="L13" i="36" s="1"/>
  <c r="M13" i="36" s="1"/>
  <c r="N13" i="36" s="1"/>
  <c r="O13" i="36" s="1"/>
  <c r="P13" i="36" s="1"/>
  <c r="Q13" i="36" s="1"/>
  <c r="R13" i="36" s="1"/>
  <c r="S13" i="36" s="1"/>
  <c r="H13" i="36"/>
  <c r="G13" i="36"/>
  <c r="F13" i="36" s="1"/>
  <c r="E13" i="36" s="1"/>
  <c r="D13" i="36" s="1"/>
  <c r="C13" i="36" s="1"/>
  <c r="J12" i="36"/>
  <c r="K12" i="36" s="1"/>
  <c r="H12" i="36"/>
  <c r="H14" i="36" s="1"/>
  <c r="C66" i="35"/>
  <c r="G55" i="35"/>
  <c r="R54" i="35"/>
  <c r="Q54" i="35"/>
  <c r="Q55" i="35" s="1"/>
  <c r="P54" i="35"/>
  <c r="O54" i="35"/>
  <c r="N54" i="35"/>
  <c r="R53" i="35"/>
  <c r="Q53" i="35"/>
  <c r="P53" i="35"/>
  <c r="O53" i="35"/>
  <c r="N53" i="35"/>
  <c r="M53" i="35"/>
  <c r="L53" i="35"/>
  <c r="K53" i="35"/>
  <c r="J53" i="35"/>
  <c r="I53" i="35"/>
  <c r="H53" i="35"/>
  <c r="H55" i="35" s="1"/>
  <c r="G53" i="35"/>
  <c r="F53" i="35"/>
  <c r="F55" i="35" s="1"/>
  <c r="E53" i="35"/>
  <c r="E55" i="35" s="1"/>
  <c r="D53" i="35"/>
  <c r="D55" i="35" s="1"/>
  <c r="G39" i="35"/>
  <c r="R38" i="35"/>
  <c r="R39" i="35" s="1"/>
  <c r="Q38" i="35"/>
  <c r="P38" i="35"/>
  <c r="O38" i="35"/>
  <c r="O39" i="35" s="1"/>
  <c r="N38" i="35"/>
  <c r="R37" i="35"/>
  <c r="Q37" i="35"/>
  <c r="P37" i="35"/>
  <c r="O37" i="35"/>
  <c r="N37" i="35"/>
  <c r="M37" i="35"/>
  <c r="L37" i="35"/>
  <c r="K37" i="35"/>
  <c r="J37" i="35"/>
  <c r="I37" i="35"/>
  <c r="H37" i="35"/>
  <c r="H39" i="35" s="1"/>
  <c r="G37" i="35"/>
  <c r="F37" i="35"/>
  <c r="F39" i="35" s="1"/>
  <c r="E37" i="35"/>
  <c r="E39" i="35" s="1"/>
  <c r="D37" i="35"/>
  <c r="D39" i="35" s="1"/>
  <c r="J17" i="35"/>
  <c r="K17" i="35" s="1"/>
  <c r="L17" i="35" s="1"/>
  <c r="M17" i="35" s="1"/>
  <c r="N17" i="35" s="1"/>
  <c r="O17" i="35" s="1"/>
  <c r="P17" i="35" s="1"/>
  <c r="Q17" i="35" s="1"/>
  <c r="R17" i="35" s="1"/>
  <c r="H17" i="35"/>
  <c r="G17" i="35" s="1"/>
  <c r="F17" i="35" s="1"/>
  <c r="E17" i="35" s="1"/>
  <c r="D17" i="35" s="1"/>
  <c r="C17" i="35" s="1"/>
  <c r="J16" i="35"/>
  <c r="K16" i="35" s="1"/>
  <c r="H16" i="35"/>
  <c r="G16" i="35" s="1"/>
  <c r="H14" i="35"/>
  <c r="K13" i="35"/>
  <c r="L13" i="35" s="1"/>
  <c r="M13" i="35" s="1"/>
  <c r="N13" i="35" s="1"/>
  <c r="O13" i="35" s="1"/>
  <c r="P13" i="35" s="1"/>
  <c r="Q13" i="35" s="1"/>
  <c r="R13" i="35" s="1"/>
  <c r="J13" i="35"/>
  <c r="H13" i="35"/>
  <c r="G13" i="35"/>
  <c r="F13" i="35" s="1"/>
  <c r="E13" i="35" s="1"/>
  <c r="D13" i="35" s="1"/>
  <c r="C13" i="35" s="1"/>
  <c r="K12" i="35"/>
  <c r="J12" i="35"/>
  <c r="J14" i="35" s="1"/>
  <c r="H12" i="35"/>
  <c r="G12" i="35"/>
  <c r="G14" i="35" s="1"/>
  <c r="P39" i="35" l="1"/>
  <c r="Q39" i="35"/>
  <c r="O55" i="35"/>
  <c r="R55" i="35"/>
  <c r="G18" i="35"/>
  <c r="F16" i="35"/>
  <c r="J18" i="35"/>
  <c r="F12" i="35"/>
  <c r="O39" i="36"/>
  <c r="K14" i="35"/>
  <c r="H56" i="35"/>
  <c r="P55" i="35"/>
  <c r="G18" i="37"/>
  <c r="M38" i="37"/>
  <c r="F12" i="37"/>
  <c r="E12" i="37" s="1"/>
  <c r="H18" i="35"/>
  <c r="R39" i="36"/>
  <c r="N55" i="36"/>
  <c r="G12" i="36"/>
  <c r="G16" i="36"/>
  <c r="R55" i="36"/>
  <c r="G56" i="37"/>
  <c r="E18" i="37"/>
  <c r="D16" i="37"/>
  <c r="F55" i="37"/>
  <c r="O34" i="37"/>
  <c r="N37" i="37"/>
  <c r="N39" i="37" s="1"/>
  <c r="N50" i="37"/>
  <c r="N38" i="37"/>
  <c r="E14" i="37"/>
  <c r="E56" i="37" s="1"/>
  <c r="D12" i="37"/>
  <c r="K16" i="37"/>
  <c r="J18" i="37"/>
  <c r="G40" i="37"/>
  <c r="L39" i="37"/>
  <c r="M50" i="37"/>
  <c r="I18" i="37"/>
  <c r="L53" i="37"/>
  <c r="I14" i="37"/>
  <c r="J12" i="37"/>
  <c r="F18" i="37"/>
  <c r="M37" i="37"/>
  <c r="M39" i="37" s="1"/>
  <c r="H56" i="36"/>
  <c r="H43" i="36"/>
  <c r="L12" i="36"/>
  <c r="K14" i="36"/>
  <c r="L16" i="36"/>
  <c r="K18" i="36"/>
  <c r="H40" i="36"/>
  <c r="K40" i="36"/>
  <c r="M39" i="36"/>
  <c r="F39" i="36"/>
  <c r="I43" i="36"/>
  <c r="J14" i="36"/>
  <c r="H40" i="35"/>
  <c r="G40" i="35"/>
  <c r="G56" i="35"/>
  <c r="L12" i="35"/>
  <c r="L16" i="35"/>
  <c r="K18" i="35"/>
  <c r="N39" i="35"/>
  <c r="N55" i="35"/>
  <c r="C66" i="34"/>
  <c r="R54" i="34"/>
  <c r="Q54" i="34"/>
  <c r="P54" i="34"/>
  <c r="O54" i="34"/>
  <c r="N54" i="34"/>
  <c r="R53" i="34"/>
  <c r="Q53" i="34"/>
  <c r="P53" i="34"/>
  <c r="O53" i="34"/>
  <c r="N53" i="34"/>
  <c r="M53" i="34"/>
  <c r="L53" i="34"/>
  <c r="K53" i="34"/>
  <c r="J53" i="34"/>
  <c r="I53" i="34"/>
  <c r="H53" i="34"/>
  <c r="H55" i="34" s="1"/>
  <c r="G53" i="34"/>
  <c r="G55" i="34" s="1"/>
  <c r="F53" i="34"/>
  <c r="F55" i="34" s="1"/>
  <c r="E53" i="34"/>
  <c r="E55" i="34" s="1"/>
  <c r="D53" i="34"/>
  <c r="D55" i="34" s="1"/>
  <c r="R38" i="34"/>
  <c r="Q38" i="34"/>
  <c r="P38" i="34"/>
  <c r="O38" i="34"/>
  <c r="N38" i="34"/>
  <c r="R37" i="34"/>
  <c r="Q37" i="34"/>
  <c r="P37" i="34"/>
  <c r="O37" i="34"/>
  <c r="N37" i="34"/>
  <c r="M37" i="34"/>
  <c r="L37" i="34"/>
  <c r="K37" i="34"/>
  <c r="J37" i="34"/>
  <c r="I37" i="34"/>
  <c r="H37" i="34"/>
  <c r="H39" i="34" s="1"/>
  <c r="H40" i="34" s="1"/>
  <c r="G37" i="34"/>
  <c r="G39" i="34" s="1"/>
  <c r="F37" i="34"/>
  <c r="F39" i="34" s="1"/>
  <c r="E37" i="34"/>
  <c r="E39" i="34" s="1"/>
  <c r="D37" i="34"/>
  <c r="D39" i="34" s="1"/>
  <c r="J18" i="34"/>
  <c r="J17" i="34"/>
  <c r="K17" i="34" s="1"/>
  <c r="L17" i="34" s="1"/>
  <c r="M17" i="34" s="1"/>
  <c r="N17" i="34" s="1"/>
  <c r="O17" i="34" s="1"/>
  <c r="P17" i="34" s="1"/>
  <c r="Q17" i="34" s="1"/>
  <c r="R17" i="34" s="1"/>
  <c r="H17" i="34"/>
  <c r="G17" i="34" s="1"/>
  <c r="F17" i="34" s="1"/>
  <c r="E17" i="34" s="1"/>
  <c r="D17" i="34" s="1"/>
  <c r="C17" i="34" s="1"/>
  <c r="J16" i="34"/>
  <c r="K16" i="34" s="1"/>
  <c r="H16" i="34"/>
  <c r="G16" i="34"/>
  <c r="G18" i="34" s="1"/>
  <c r="K13" i="34"/>
  <c r="L13" i="34" s="1"/>
  <c r="M13" i="34" s="1"/>
  <c r="N13" i="34" s="1"/>
  <c r="O13" i="34" s="1"/>
  <c r="P13" i="34" s="1"/>
  <c r="Q13" i="34" s="1"/>
  <c r="R13" i="34" s="1"/>
  <c r="J13" i="34"/>
  <c r="H13" i="34"/>
  <c r="G13" i="34"/>
  <c r="F13" i="34" s="1"/>
  <c r="E13" i="34" s="1"/>
  <c r="D13" i="34" s="1"/>
  <c r="C13" i="34" s="1"/>
  <c r="J12" i="34"/>
  <c r="H12" i="34"/>
  <c r="H14" i="34" s="1"/>
  <c r="G12" i="34"/>
  <c r="F12" i="34" s="1"/>
  <c r="N55" i="34" l="1"/>
  <c r="P55" i="34"/>
  <c r="Q55" i="34"/>
  <c r="R55" i="34"/>
  <c r="N39" i="34"/>
  <c r="E12" i="34"/>
  <c r="F14" i="34"/>
  <c r="G40" i="34"/>
  <c r="F40" i="34"/>
  <c r="G18" i="36"/>
  <c r="F16" i="36"/>
  <c r="G14" i="36"/>
  <c r="F12" i="36"/>
  <c r="G14" i="34"/>
  <c r="G56" i="34" s="1"/>
  <c r="Q39" i="34"/>
  <c r="R39" i="34"/>
  <c r="F14" i="35"/>
  <c r="E12" i="35"/>
  <c r="F18" i="35"/>
  <c r="E16" i="35"/>
  <c r="H56" i="34"/>
  <c r="O55" i="34"/>
  <c r="O39" i="34"/>
  <c r="F16" i="34"/>
  <c r="E16" i="34" s="1"/>
  <c r="D16" i="34" s="1"/>
  <c r="P39" i="34"/>
  <c r="F14" i="37"/>
  <c r="F40" i="37" s="1"/>
  <c r="N54" i="37"/>
  <c r="N53" i="37"/>
  <c r="O37" i="37"/>
  <c r="O39" i="37" s="1"/>
  <c r="O50" i="37"/>
  <c r="O38" i="37"/>
  <c r="P34" i="37"/>
  <c r="L16" i="37"/>
  <c r="K18" i="37"/>
  <c r="M54" i="37"/>
  <c r="M53" i="37"/>
  <c r="C12" i="37"/>
  <c r="C14" i="37" s="1"/>
  <c r="D14" i="37"/>
  <c r="K12" i="37"/>
  <c r="J14" i="37"/>
  <c r="D18" i="37"/>
  <c r="C16" i="37"/>
  <c r="C18" i="37" s="1"/>
  <c r="E40" i="37"/>
  <c r="G59" i="36"/>
  <c r="M16" i="36"/>
  <c r="L18" i="36"/>
  <c r="M12" i="36"/>
  <c r="L14" i="36"/>
  <c r="L40" i="36" s="1"/>
  <c r="I59" i="36"/>
  <c r="H59" i="36"/>
  <c r="L14" i="35"/>
  <c r="M12" i="35"/>
  <c r="G43" i="35"/>
  <c r="L18" i="35"/>
  <c r="M16" i="35"/>
  <c r="H59" i="35" s="1"/>
  <c r="F18" i="34"/>
  <c r="L16" i="34"/>
  <c r="K18" i="34"/>
  <c r="H18" i="34"/>
  <c r="J14" i="34"/>
  <c r="F56" i="34"/>
  <c r="K12" i="34"/>
  <c r="C16" i="34"/>
  <c r="C18" i="34" s="1"/>
  <c r="D18" i="34"/>
  <c r="E18" i="34"/>
  <c r="F56" i="35" l="1"/>
  <c r="F40" i="35"/>
  <c r="G43" i="36"/>
  <c r="G56" i="36"/>
  <c r="G40" i="36"/>
  <c r="E16" i="36"/>
  <c r="F18" i="36"/>
  <c r="E14" i="35"/>
  <c r="D12" i="35"/>
  <c r="F56" i="37"/>
  <c r="D12" i="34"/>
  <c r="E14" i="34"/>
  <c r="M55" i="37"/>
  <c r="N55" i="37"/>
  <c r="E18" i="35"/>
  <c r="E59" i="35" s="1"/>
  <c r="D16" i="35"/>
  <c r="E12" i="36"/>
  <c r="F14" i="36"/>
  <c r="L12" i="37"/>
  <c r="K14" i="37"/>
  <c r="P37" i="37"/>
  <c r="P50" i="37"/>
  <c r="P38" i="37"/>
  <c r="Q34" i="37"/>
  <c r="D56" i="37"/>
  <c r="D40" i="37"/>
  <c r="M16" i="37"/>
  <c r="L18" i="37"/>
  <c r="O54" i="37"/>
  <c r="O53" i="37"/>
  <c r="O55" i="37" s="1"/>
  <c r="N16" i="36"/>
  <c r="M18" i="36"/>
  <c r="N12" i="36"/>
  <c r="M14" i="36"/>
  <c r="M18" i="35"/>
  <c r="N16" i="35"/>
  <c r="H43" i="35"/>
  <c r="F43" i="35"/>
  <c r="I59" i="35"/>
  <c r="F59" i="35"/>
  <c r="I43" i="35"/>
  <c r="G59" i="35"/>
  <c r="N12" i="35"/>
  <c r="M14" i="35"/>
  <c r="K14" i="34"/>
  <c r="L12" i="34"/>
  <c r="L18" i="34"/>
  <c r="M16" i="34"/>
  <c r="C16" i="35" l="1"/>
  <c r="C18" i="35" s="1"/>
  <c r="D18" i="35"/>
  <c r="E56" i="35"/>
  <c r="E40" i="35"/>
  <c r="E43" i="35"/>
  <c r="E56" i="34"/>
  <c r="E40" i="34"/>
  <c r="E18" i="36"/>
  <c r="D16" i="36"/>
  <c r="C12" i="34"/>
  <c r="C14" i="34" s="1"/>
  <c r="D14" i="34"/>
  <c r="F40" i="36"/>
  <c r="F43" i="36"/>
  <c r="F59" i="36"/>
  <c r="F56" i="36"/>
  <c r="E14" i="36"/>
  <c r="D12" i="36"/>
  <c r="D14" i="35"/>
  <c r="C12" i="35"/>
  <c r="C14" i="35" s="1"/>
  <c r="N16" i="37"/>
  <c r="M18" i="37"/>
  <c r="Q50" i="37"/>
  <c r="Q38" i="37"/>
  <c r="Q37" i="37"/>
  <c r="R34" i="37"/>
  <c r="P53" i="37"/>
  <c r="P54" i="37"/>
  <c r="P39" i="37"/>
  <c r="M12" i="37"/>
  <c r="L14" i="37"/>
  <c r="M40" i="36"/>
  <c r="N18" i="36"/>
  <c r="O16" i="36"/>
  <c r="N14" i="36"/>
  <c r="O12" i="36"/>
  <c r="N18" i="35"/>
  <c r="O16" i="35"/>
  <c r="O12" i="35"/>
  <c r="N14" i="35"/>
  <c r="M18" i="34"/>
  <c r="N16" i="34"/>
  <c r="L14" i="34"/>
  <c r="M12" i="34"/>
  <c r="G59" i="34"/>
  <c r="H59" i="34"/>
  <c r="E43" i="34"/>
  <c r="F59" i="34"/>
  <c r="I59" i="34"/>
  <c r="Q39" i="37" l="1"/>
  <c r="E43" i="36"/>
  <c r="E40" i="36"/>
  <c r="E56" i="36"/>
  <c r="E59" i="36"/>
  <c r="D56" i="34"/>
  <c r="D40" i="34"/>
  <c r="D40" i="35"/>
  <c r="D56" i="35"/>
  <c r="D43" i="35"/>
  <c r="D59" i="35"/>
  <c r="D14" i="36"/>
  <c r="C12" i="36"/>
  <c r="C14" i="36" s="1"/>
  <c r="C16" i="36"/>
  <c r="C18" i="36" s="1"/>
  <c r="D18" i="36"/>
  <c r="N12" i="37"/>
  <c r="M14" i="37"/>
  <c r="P55" i="37"/>
  <c r="Q53" i="37"/>
  <c r="Q54" i="37"/>
  <c r="N18" i="37"/>
  <c r="O16" i="37"/>
  <c r="R38" i="37"/>
  <c r="R50" i="37"/>
  <c r="S34" i="37"/>
  <c r="R37" i="37"/>
  <c r="D43" i="37"/>
  <c r="L40" i="37"/>
  <c r="E43" i="37"/>
  <c r="O18" i="36"/>
  <c r="P16" i="36"/>
  <c r="N40" i="36"/>
  <c r="N56" i="36"/>
  <c r="P12" i="36"/>
  <c r="O14" i="36"/>
  <c r="P12" i="35"/>
  <c r="O14" i="35"/>
  <c r="O18" i="35"/>
  <c r="P16" i="35"/>
  <c r="N56" i="35"/>
  <c r="N40" i="35"/>
  <c r="N12" i="34"/>
  <c r="M14" i="34"/>
  <c r="D59" i="34"/>
  <c r="G43" i="34"/>
  <c r="E59" i="34"/>
  <c r="H43" i="34"/>
  <c r="I43" i="34"/>
  <c r="F43" i="34"/>
  <c r="D43" i="34"/>
  <c r="N18" i="34"/>
  <c r="O16" i="34"/>
  <c r="D56" i="36" l="1"/>
  <c r="D40" i="36"/>
  <c r="D59" i="36"/>
  <c r="D43" i="36"/>
  <c r="R39" i="37"/>
  <c r="S50" i="37"/>
  <c r="S38" i="37"/>
  <c r="S37" i="37"/>
  <c r="H43" i="37"/>
  <c r="G43" i="37"/>
  <c r="F43" i="37"/>
  <c r="R53" i="37"/>
  <c r="R54" i="37"/>
  <c r="E59" i="37"/>
  <c r="G59" i="37"/>
  <c r="F59" i="37"/>
  <c r="Q55" i="37"/>
  <c r="M40" i="37"/>
  <c r="M56" i="37"/>
  <c r="O18" i="37"/>
  <c r="P16" i="37"/>
  <c r="N14" i="37"/>
  <c r="O12" i="37"/>
  <c r="Q12" i="36"/>
  <c r="P14" i="36"/>
  <c r="O56" i="36"/>
  <c r="O40" i="36"/>
  <c r="Q16" i="36"/>
  <c r="P18" i="36"/>
  <c r="O40" i="35"/>
  <c r="O56" i="35"/>
  <c r="Q16" i="35"/>
  <c r="P18" i="35"/>
  <c r="Q12" i="35"/>
  <c r="P14" i="35"/>
  <c r="O12" i="34"/>
  <c r="N14" i="34"/>
  <c r="P16" i="34"/>
  <c r="O18" i="34"/>
  <c r="R55" i="37" l="1"/>
  <c r="S39" i="37"/>
  <c r="N40" i="37"/>
  <c r="N56" i="37"/>
  <c r="O14" i="37"/>
  <c r="P12" i="37"/>
  <c r="Q16" i="37"/>
  <c r="P18" i="37"/>
  <c r="S53" i="37"/>
  <c r="S54" i="37"/>
  <c r="H59" i="37"/>
  <c r="D59" i="37"/>
  <c r="P40" i="36"/>
  <c r="P56" i="36"/>
  <c r="R12" i="36"/>
  <c r="Q14" i="36"/>
  <c r="R16" i="36"/>
  <c r="Q18" i="36"/>
  <c r="P56" i="35"/>
  <c r="P40" i="35"/>
  <c r="R16" i="35"/>
  <c r="R18" i="35" s="1"/>
  <c r="Q18" i="35"/>
  <c r="J59" i="35" s="1"/>
  <c r="K59" i="35" s="1"/>
  <c r="Q14" i="35"/>
  <c r="R12" i="35"/>
  <c r="R14" i="35" s="1"/>
  <c r="P12" i="34"/>
  <c r="O14" i="34"/>
  <c r="Q16" i="34"/>
  <c r="P18" i="34"/>
  <c r="N56" i="34"/>
  <c r="N40" i="34"/>
  <c r="Q18" i="37" l="1"/>
  <c r="R16" i="37"/>
  <c r="S55" i="37"/>
  <c r="P14" i="37"/>
  <c r="Q12" i="37"/>
  <c r="O40" i="37"/>
  <c r="O56" i="37"/>
  <c r="S16" i="36"/>
  <c r="S18" i="36" s="1"/>
  <c r="R18" i="36"/>
  <c r="Q40" i="36"/>
  <c r="Q56" i="36"/>
  <c r="R14" i="36"/>
  <c r="S12" i="36"/>
  <c r="S14" i="36" s="1"/>
  <c r="M54" i="35"/>
  <c r="L54" i="35"/>
  <c r="K54" i="35"/>
  <c r="J54" i="35"/>
  <c r="I54" i="35"/>
  <c r="Q40" i="35"/>
  <c r="Q56" i="35"/>
  <c r="R40" i="35"/>
  <c r="R56" i="35"/>
  <c r="J43" i="35"/>
  <c r="K43" i="35" s="1"/>
  <c r="O56" i="34"/>
  <c r="O40" i="34"/>
  <c r="Q12" i="34"/>
  <c r="P14" i="34"/>
  <c r="R16" i="34"/>
  <c r="R18" i="34" s="1"/>
  <c r="Q18" i="34"/>
  <c r="P40" i="37" l="1"/>
  <c r="P56" i="37"/>
  <c r="S16" i="37"/>
  <c r="S18" i="37" s="1"/>
  <c r="R18" i="37"/>
  <c r="R12" i="37"/>
  <c r="Q14" i="37"/>
  <c r="R40" i="36"/>
  <c r="R56" i="36"/>
  <c r="S40" i="36"/>
  <c r="S56" i="36"/>
  <c r="J43" i="36"/>
  <c r="K43" i="36" s="1"/>
  <c r="J59" i="36"/>
  <c r="K59" i="36" s="1"/>
  <c r="I55" i="35"/>
  <c r="I56" i="35" s="1"/>
  <c r="J55" i="35"/>
  <c r="J56" i="35" s="1"/>
  <c r="C68" i="35"/>
  <c r="K55" i="35"/>
  <c r="K56" i="35" s="1"/>
  <c r="M38" i="35"/>
  <c r="L38" i="35"/>
  <c r="K38" i="35"/>
  <c r="J38" i="35"/>
  <c r="I38" i="35"/>
  <c r="L55" i="35"/>
  <c r="L56" i="35" s="1"/>
  <c r="M55" i="35"/>
  <c r="M56" i="35" s="1"/>
  <c r="P40" i="34"/>
  <c r="P56" i="34"/>
  <c r="Q14" i="34"/>
  <c r="R12" i="34"/>
  <c r="R14" i="34" s="1"/>
  <c r="Q40" i="37" l="1"/>
  <c r="Q56" i="37"/>
  <c r="S12" i="37"/>
  <c r="S14" i="37" s="1"/>
  <c r="R14" i="37"/>
  <c r="M54" i="36"/>
  <c r="K54" i="36"/>
  <c r="L54" i="36"/>
  <c r="J54" i="36"/>
  <c r="I54" i="36"/>
  <c r="J38" i="36"/>
  <c r="I38" i="36"/>
  <c r="M39" i="35"/>
  <c r="M40" i="35" s="1"/>
  <c r="J39" i="35"/>
  <c r="J40" i="35" s="1"/>
  <c r="L39" i="35"/>
  <c r="L40" i="35" s="1"/>
  <c r="C67" i="35"/>
  <c r="C71" i="35" s="1"/>
  <c r="K39" i="35"/>
  <c r="K40" i="35" s="1"/>
  <c r="I39" i="35"/>
  <c r="I40" i="35" s="1"/>
  <c r="Q56" i="34"/>
  <c r="Q40" i="34"/>
  <c r="R56" i="34"/>
  <c r="R40" i="34"/>
  <c r="J43" i="34"/>
  <c r="K43" i="34" s="1"/>
  <c r="J59" i="34"/>
  <c r="K59" i="34" s="1"/>
  <c r="R40" i="37" l="1"/>
  <c r="R56" i="37"/>
  <c r="I59" i="37"/>
  <c r="J59" i="37" s="1"/>
  <c r="I43" i="37"/>
  <c r="J43" i="37" s="1"/>
  <c r="S40" i="37"/>
  <c r="S56" i="37"/>
  <c r="M55" i="36"/>
  <c r="M56" i="36" s="1"/>
  <c r="I39" i="36"/>
  <c r="I40" i="36" s="1"/>
  <c r="K55" i="36"/>
  <c r="K56" i="36" s="1"/>
  <c r="J39" i="36"/>
  <c r="J40" i="36" s="1"/>
  <c r="I55" i="36"/>
  <c r="I56" i="36" s="1"/>
  <c r="J55" i="36"/>
  <c r="J56" i="36" s="1"/>
  <c r="C68" i="36"/>
  <c r="C71" i="36" s="1"/>
  <c r="L55" i="36"/>
  <c r="L56" i="36" s="1"/>
  <c r="S40" i="35"/>
  <c r="M38" i="34"/>
  <c r="L38" i="34"/>
  <c r="K38" i="34"/>
  <c r="J38" i="34"/>
  <c r="I38" i="34"/>
  <c r="M54" i="34"/>
  <c r="L54" i="34"/>
  <c r="K54" i="34"/>
  <c r="J54" i="34"/>
  <c r="I54" i="34"/>
  <c r="K38" i="37" l="1"/>
  <c r="J38" i="37"/>
  <c r="I38" i="37"/>
  <c r="H38" i="37"/>
  <c r="H54" i="37"/>
  <c r="I54" i="37"/>
  <c r="J54" i="37"/>
  <c r="L54" i="37"/>
  <c r="K54" i="37"/>
  <c r="T40" i="36"/>
  <c r="I39" i="34"/>
  <c r="I40" i="34" s="1"/>
  <c r="L55" i="34"/>
  <c r="L56" i="34" s="1"/>
  <c r="C67" i="34"/>
  <c r="C71" i="34" s="1"/>
  <c r="J39" i="34"/>
  <c r="J40" i="34" s="1"/>
  <c r="K39" i="34"/>
  <c r="K40" i="34" s="1"/>
  <c r="I55" i="34"/>
  <c r="I56" i="34" s="1"/>
  <c r="L39" i="34"/>
  <c r="L40" i="34" s="1"/>
  <c r="K55" i="34"/>
  <c r="K56" i="34" s="1"/>
  <c r="M55" i="34"/>
  <c r="M56" i="34" s="1"/>
  <c r="C68" i="34"/>
  <c r="J55" i="34"/>
  <c r="J56" i="34" s="1"/>
  <c r="M39" i="34"/>
  <c r="M40" i="34" s="1"/>
  <c r="K39" i="37" l="1"/>
  <c r="K40" i="37" s="1"/>
  <c r="K55" i="37"/>
  <c r="K56" i="37" s="1"/>
  <c r="J55" i="37"/>
  <c r="J56" i="37" s="1"/>
  <c r="H55" i="37"/>
  <c r="H56" i="37" s="1"/>
  <c r="I39" i="37"/>
  <c r="I40" i="37" s="1"/>
  <c r="C68" i="37"/>
  <c r="C71" i="37" s="1"/>
  <c r="D110" i="12" s="1"/>
  <c r="L55" i="37"/>
  <c r="L56" i="37" s="1"/>
  <c r="I55" i="37"/>
  <c r="I56" i="37" s="1"/>
  <c r="H39" i="37"/>
  <c r="H40" i="37" s="1"/>
  <c r="J39" i="37"/>
  <c r="J40" i="37" s="1"/>
  <c r="S40" i="34"/>
  <c r="T56" i="37" l="1"/>
  <c r="T40" i="37"/>
  <c r="N31" i="31"/>
  <c r="N32" i="31" s="1"/>
  <c r="F29" i="31" l="1"/>
  <c r="I29" i="31"/>
  <c r="C13" i="12" l="1"/>
  <c r="C12" i="12"/>
  <c r="C11" i="12"/>
  <c r="C10" i="12"/>
  <c r="C9" i="12"/>
  <c r="C8" i="12"/>
  <c r="C7" i="12"/>
  <c r="C6" i="12"/>
  <c r="C5" i="12"/>
  <c r="M45" i="31" l="1"/>
  <c r="L45" i="31"/>
  <c r="K45" i="31"/>
  <c r="J45" i="31"/>
  <c r="I45" i="31"/>
  <c r="H45" i="31"/>
  <c r="H47" i="31" s="1"/>
  <c r="G45" i="31"/>
  <c r="G47" i="31" s="1"/>
  <c r="F45" i="31"/>
  <c r="E45" i="31"/>
  <c r="E47" i="31" s="1"/>
  <c r="D45" i="31"/>
  <c r="D47" i="31" s="1"/>
  <c r="C45" i="31"/>
  <c r="C47" i="31" s="1"/>
  <c r="M29" i="31"/>
  <c r="L29" i="31"/>
  <c r="K29" i="31"/>
  <c r="J29" i="31"/>
  <c r="H29" i="31"/>
  <c r="H31" i="31" s="1"/>
  <c r="G29" i="31"/>
  <c r="F31" i="31"/>
  <c r="E29" i="31"/>
  <c r="E31" i="31" s="1"/>
  <c r="D29" i="31"/>
  <c r="D31" i="31" s="1"/>
  <c r="J18" i="31"/>
  <c r="K18" i="31" s="1"/>
  <c r="L18" i="31" s="1"/>
  <c r="M18" i="31" s="1"/>
  <c r="H18" i="31"/>
  <c r="G18" i="31" s="1"/>
  <c r="F18" i="31" s="1"/>
  <c r="E18" i="31" s="1"/>
  <c r="D18" i="31" s="1"/>
  <c r="C18" i="31" s="1"/>
  <c r="J17" i="31"/>
  <c r="J19" i="31" s="1"/>
  <c r="H17" i="31"/>
  <c r="J13" i="31"/>
  <c r="K13" i="31" s="1"/>
  <c r="L13" i="31" s="1"/>
  <c r="M13" i="31" s="1"/>
  <c r="H13" i="31"/>
  <c r="G13" i="31" s="1"/>
  <c r="F13" i="31" s="1"/>
  <c r="E13" i="31" s="1"/>
  <c r="D13" i="31" s="1"/>
  <c r="C13" i="31" s="1"/>
  <c r="J12" i="31"/>
  <c r="H12" i="31"/>
  <c r="G12" i="31" s="1"/>
  <c r="F12" i="31" s="1"/>
  <c r="F47" i="31" l="1"/>
  <c r="J51" i="31"/>
  <c r="G31" i="31"/>
  <c r="J35" i="31"/>
  <c r="H19" i="31"/>
  <c r="J14" i="31"/>
  <c r="K17" i="31"/>
  <c r="L17" i="31" s="1"/>
  <c r="L19" i="31" s="1"/>
  <c r="K12" i="31"/>
  <c r="H14" i="31"/>
  <c r="H48" i="31" s="1"/>
  <c r="G17" i="31"/>
  <c r="F17" i="31" s="1"/>
  <c r="E17" i="31" s="1"/>
  <c r="F14" i="31"/>
  <c r="F32" i="31" s="1"/>
  <c r="E12" i="31"/>
  <c r="G14" i="31"/>
  <c r="K19" i="31" l="1"/>
  <c r="M17" i="31"/>
  <c r="M19" i="31" s="1"/>
  <c r="F19" i="31"/>
  <c r="G19" i="31"/>
  <c r="H32" i="31"/>
  <c r="K14" i="31"/>
  <c r="L12" i="31"/>
  <c r="G32" i="31"/>
  <c r="D17" i="31"/>
  <c r="E19" i="31"/>
  <c r="E14" i="31"/>
  <c r="D12" i="31"/>
  <c r="G48" i="31"/>
  <c r="F48" i="31"/>
  <c r="G35" i="31" l="1"/>
  <c r="L14" i="31"/>
  <c r="H51" i="31"/>
  <c r="C17" i="31"/>
  <c r="C19" i="31" s="1"/>
  <c r="D19" i="31"/>
  <c r="C12" i="31"/>
  <c r="C14" i="31" s="1"/>
  <c r="D14" i="31"/>
  <c r="E51" i="31"/>
  <c r="E35" i="31"/>
  <c r="E48" i="31"/>
  <c r="E32" i="31"/>
  <c r="M14" i="31" l="1"/>
  <c r="F35" i="31"/>
  <c r="H35" i="31"/>
  <c r="F51" i="31"/>
  <c r="G51" i="31"/>
  <c r="I51" i="31"/>
  <c r="I35" i="31"/>
  <c r="C48" i="31"/>
  <c r="D51" i="31"/>
  <c r="D35" i="31"/>
  <c r="D32" i="31"/>
  <c r="D48" i="31"/>
  <c r="K35" i="31" l="1"/>
  <c r="I30" i="31" s="1"/>
  <c r="K51" i="31"/>
  <c r="C58" i="31" s="1"/>
  <c r="J46" i="31" l="1"/>
  <c r="J47" i="31" s="1"/>
  <c r="J48" i="31" s="1"/>
  <c r="I46" i="31"/>
  <c r="I47" i="31" s="1"/>
  <c r="I48" i="31" s="1"/>
  <c r="M46" i="31"/>
  <c r="M47" i="31" s="1"/>
  <c r="M48" i="31" s="1"/>
  <c r="L46" i="31"/>
  <c r="L47" i="31" s="1"/>
  <c r="L48" i="31" s="1"/>
  <c r="K46" i="31"/>
  <c r="K47" i="31" s="1"/>
  <c r="K48" i="31" s="1"/>
  <c r="L30" i="31"/>
  <c r="L31" i="31" s="1"/>
  <c r="L32" i="31" s="1"/>
  <c r="J30" i="31"/>
  <c r="J31" i="31" s="1"/>
  <c r="J32" i="31" s="1"/>
  <c r="I31" i="31"/>
  <c r="I32" i="31" s="1"/>
  <c r="K30" i="31"/>
  <c r="K31" i="31" s="1"/>
  <c r="K32" i="31" s="1"/>
  <c r="C57" i="31"/>
  <c r="C61" i="31" s="1"/>
  <c r="M30" i="31"/>
  <c r="M31" i="31" s="1"/>
  <c r="M32" i="31" s="1"/>
  <c r="D109" i="12" l="1"/>
  <c r="D112" i="12" s="1"/>
  <c r="D115" i="12" s="1"/>
</calcChain>
</file>

<file path=xl/sharedStrings.xml><?xml version="1.0" encoding="utf-8"?>
<sst xmlns="http://schemas.openxmlformats.org/spreadsheetml/2006/main" count="1012" uniqueCount="273">
  <si>
    <t>Principles and Guidance for completing CRM Existing Capacity Exception Application (USPC)</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</si>
  <si>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</si>
  <si>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</si>
  <si>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</si>
  <si>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</si>
  <si>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</si>
  <si>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</si>
  <si>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</si>
  <si>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</si>
  <si>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</si>
  <si>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CRMsubmissions@uregni.gov.uk</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</si>
  <si>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</si>
  <si>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</si>
  <si>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</si>
  <si>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</si>
  <si>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</si>
  <si>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Gas Transportation Charges</t>
  </si>
  <si>
    <t>Insurance</t>
  </si>
  <si>
    <t>Business Rates</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</si>
  <si>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</si>
  <si>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</si>
  <si>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</si>
  <si>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</si>
  <si>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</si>
  <si>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</si>
  <si>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</si>
  <si>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</si>
  <si>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</si>
  <si>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</si>
  <si>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</si>
  <si>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</si>
  <si>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</si>
  <si>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</si>
  <si>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</si>
  <si>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</si>
  <si>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</si>
  <si>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</si>
  <si>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</si>
  <si>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</si>
  <si>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</si>
  <si>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</si>
  <si>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</si>
  <si>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</si>
  <si>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</si>
  <si>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</si>
  <si>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</si>
  <si>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</si>
  <si>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</si>
  <si>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</si>
  <si>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</si>
  <si>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</si>
  <si>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</si>
  <si>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</si>
  <si>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</si>
  <si>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</si>
  <si>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</si>
  <si>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</si>
  <si>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</si>
  <si>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</si>
  <si>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</si>
  <si>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</si>
  <si>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</si>
  <si>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</si>
  <si>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</si>
  <si>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</si>
  <si>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</si>
  <si>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</si>
  <si>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</si>
  <si>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</si>
  <si>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</si>
  <si>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</si>
  <si>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</si>
  <si>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</si>
  <si>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</si>
  <si>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</si>
  <si>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</si>
  <si>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</si>
  <si>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</si>
  <si>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</si>
  <si>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</si>
  <si>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</si>
  <si>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</si>
  <si>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</si>
  <si>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</si>
  <si>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</si>
  <si>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</si>
  <si>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</si>
  <si>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</si>
  <si>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</si>
  <si>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</si>
  <si>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</si>
  <si>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</si>
  <si>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</si>
  <si>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</si>
  <si>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 xml:space="preserve">Revenue from I-SEM energy market, made up of (see Information Note A): </t>
  </si>
  <si>
    <t>Unit Specific Price Cap (USPC) Submission</t>
  </si>
  <si>
    <t>(Applying Forecast NGFCs above to a 12 month Capacity Year for USPC purposes)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</si>
  <si>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</si>
  <si>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</si>
  <si>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</si>
  <si>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</si>
  <si>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</si>
  <si>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</si>
  <si>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</si>
  <si>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</si>
  <si>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</si>
  <si>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</si>
  <si>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</si>
  <si>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</si>
  <si>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</si>
  <si>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</si>
  <si>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Unavoidable Future Investment</t>
  </si>
  <si>
    <t>Answer</t>
  </si>
  <si>
    <t>1)  Details relating to the current unit (before investment)
- 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</si>
  <si>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2) Details of Proposed Unavoidable Future Investment, to include but not limited to:</t>
  </si>
  <si>
    <t xml:space="preserve">
a) Total Unit Specific Investment value, including but not limited to the following:	
- Specify what is included in the investment including separate itemisation of costs over €/£1m
- When expenditure will be incurred including annual profile
- When investment is expected to be "commissioned" i.e. when benefits will commence
- Evidence of supplier quotes/tenders	</t>
  </si>
  <si>
    <t>b) Reasons for Investment, including but not limited to the following:		
-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</si>
  <si>
    <t>c) Outline full decision making process, steps taken to date and timeframe for remaining steps
- Provide supporting evidence of decisions made e.g. Board minutes.
- Commitments made at time of USPC application
- Detail remaining actions to be taken and associated timeframes</t>
  </si>
  <si>
    <t>3)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</si>
  <si>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</si>
  <si>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</si>
  <si>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</si>
  <si>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</si>
  <si>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</si>
  <si>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</si>
  <si>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CY2020/21</t>
  </si>
  <si>
    <t>CY2021/22</t>
  </si>
  <si>
    <t>CY2022/23</t>
  </si>
  <si>
    <t>CY2023/24</t>
  </si>
  <si>
    <t>CY2024/25</t>
  </si>
  <si>
    <t>CY2025/26</t>
  </si>
  <si>
    <t>CY2026/27</t>
  </si>
  <si>
    <t>CY2027/28</t>
  </si>
  <si>
    <t>CY2028/29</t>
  </si>
  <si>
    <t>CY2029/30</t>
  </si>
  <si>
    <t>CY2030/31</t>
  </si>
  <si>
    <t>CY2031/32</t>
  </si>
  <si>
    <t>CY2032/33</t>
  </si>
  <si>
    <t>CY2033/34</t>
  </si>
  <si>
    <t>CY2034/35</t>
  </si>
  <si>
    <t>Economic life (whole number of years)</t>
  </si>
  <si>
    <t>Value to be entered by applicant</t>
  </si>
  <si>
    <t>Residual value of investment</t>
  </si>
  <si>
    <t>Value to be entered by applicant in nominal terms</t>
  </si>
  <si>
    <t>Total</t>
  </si>
  <si>
    <t>Investment spend (nominal)</t>
  </si>
  <si>
    <t>Residual value (nominal)</t>
  </si>
  <si>
    <t>Required payment (nominal)</t>
  </si>
  <si>
    <t>Total cashflow (nominal)</t>
  </si>
  <si>
    <t>Res. Val</t>
  </si>
  <si>
    <t>Required amount per year</t>
  </si>
  <si>
    <t>add more projects as necessary</t>
  </si>
  <si>
    <t>Totals</t>
  </si>
  <si>
    <t>€k/£k</t>
  </si>
  <si>
    <t>Summary</t>
  </si>
  <si>
    <t>add more projects if necessary</t>
  </si>
  <si>
    <t>NO</t>
  </si>
  <si>
    <t>YES</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</si>
  <si>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</si>
  <si>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</si>
  <si>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t>
  </si>
  <si>
    <t>A</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</si>
  <si>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</si>
  <si>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B</t>
  </si>
  <si>
    <t>C</t>
  </si>
  <si>
    <t>D</t>
  </si>
  <si>
    <t xml:space="preserve"> Other Adjustments to Non Fuel Operating Costs</t>
  </si>
  <si>
    <t>Participant Comment and Supporting Evidence</t>
  </si>
  <si>
    <t>Answer the following questions to support your USPC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</si>
  <si>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Historic Cost Supporting Information</t>
  </si>
  <si>
    <t>Supporting Calculations</t>
  </si>
  <si>
    <t>[To be Completed]</t>
  </si>
  <si>
    <t>Please use this opportunity to include in detail any additional information in support of your application.
This can include
-Model used and justification (including explanation of methodology)
-Key cost assumptions and data sources
-Factors that may influence your USPC (including key factors driving any and all change in costs) 
It is the responsibility of the Participant to provide a sufficent level of detail in their answers. Failure to do so may influence the final decision. Please provide attachments as appropriate</t>
  </si>
  <si>
    <t>See Information Note D if USPC application relates to part of a capacity unit</t>
  </si>
  <si>
    <t>CY2035/36</t>
  </si>
  <si>
    <t>CY2036/37</t>
  </si>
  <si>
    <t>Discounted cashflow (CY2025/26 money)</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</si>
  <si>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</si>
  <si>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</si>
  <si>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</si>
  <si>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</si>
  <si>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</si>
  <si>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</si>
  <si>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</si>
  <si>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</si>
  <si>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</si>
  <si>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</si>
  <si>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 or NI Participant</t>
  </si>
  <si>
    <t>ROI</t>
  </si>
  <si>
    <t>Please Update to ensure correct factors are applied to UFI</t>
  </si>
  <si>
    <t>NI</t>
  </si>
  <si>
    <t>New application for Unavoidable Future Investment in respect of CY2028/29 Capacity Delivery</t>
  </si>
  <si>
    <t>CY2037/38</t>
  </si>
  <si>
    <t>SEM-23-016 Best New Entrant Decision Paper | The Single Electricity Market Committee</t>
  </si>
  <si>
    <t>T-4 Auction for Capacity Year 2029/30</t>
  </si>
  <si>
    <t>CY 2029/30</t>
  </si>
  <si>
    <t>Applied for CY2029/30</t>
  </si>
  <si>
    <r>
      <rPr>
        <b/>
        <sz val="12"/>
        <rFont val="Arial"/>
        <family val="2"/>
      </rPr>
      <t xml:space="preserve">We assume Net Going Forward Costs will broadly fall into the following categories:
</t>
    </r>
    <r>
      <rPr>
        <sz val="12"/>
        <rFont val="Arial"/>
        <family val="2"/>
      </rPr>
      <t xml:space="preserve">
Transmission, Market Operator and System Operator charges
Gas Transportation Charges
Fixed Operating and Maintenance costs*
Insurance
Business Rates
Cost of fuel working capital  
Unavoidable Future Investment**</t>
    </r>
  </si>
  <si>
    <r>
      <t xml:space="preserve">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
The purpose of this template is to set out the principles and format for submitting an Existing Capacity Exception Application (USPC) for the Capacity Year detailed above. It is the responsibility of the participant to ensure they provide the required level of detail, with supporting evidence behind for any information provided in this application.
</t>
    </r>
    <r>
      <rPr>
        <b/>
        <sz val="12"/>
        <rFont val="Arial"/>
        <family val="2"/>
      </rPr>
      <t>Applications must be made in this format, to ensure the submission is considered.</t>
    </r>
    <r>
      <rPr>
        <sz val="12"/>
        <rFont val="Arial"/>
        <family val="2"/>
      </rPr>
      <t xml:space="preserve">
This information requirement includes a forecast for Net Going Forward Costs for the appropriate CRM capacity year together with a historical cost summary of SEM generator financial templates and a breakdown of non-fuel operating costs.</t>
    </r>
  </si>
  <si>
    <t>Applications should be made to the Regulatory Authorities via the addresses below:</t>
  </si>
  <si>
    <t xml:space="preserve">In relation to the capacity year being applied for a best estimate forecast of Net Going Forward Costs shall be provided.  Please include within the notes the assumptions applied and provide further cost breakdown as appropriate.  
Based upon the SEM calculation for a Best New Entrant, found at </t>
  </si>
  <si>
    <t>All charges/cost items should be entered as a negative, all revenues items as a positive.
Individual items greater than 2% of total Non Fuel Operating Costs, as per latest Generator Financial Template, should be detailed separately within the notes. 
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
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Limited historical information:  In the absence of, or limited, historical information the RAs reserve the right to assign costs based on similar Capacity Market Units as an appropriate benchmark.
Data anomalies or inconsistency:  The RAs will look at and apply costs based on other similar Capacity Market Units as an appropriate benchmark in instances when the historical information differs materially from other similar Capacity Market Units.
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</si>
  <si>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1. All data fields must be completed.  Additional notes can be provided in separate tabs to this worksheet.
2. Please include additional line items where you feel it may assist in understanding or accuracy.  
3. All figures are to be rounded to the nearest thousand i.e. €/£245,000 becomes €/£245.
4. All calculation formulas to be provided
5. All external sources of information provided
6. Inflation assumtpions to be provided</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</si>
  <si>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
Unavoidable Future Investment:  See notes 19 and 20 for details required.</t>
  </si>
  <si>
    <t>Capacity Remuneration Mechanism
Existing Capacity Exception (USPC) Application</t>
  </si>
  <si>
    <t>Projected Costs
1 Oct 2029 to 30 Sept 2030</t>
  </si>
  <si>
    <r>
      <t xml:space="preserve">Revenue from Contract/Difference Payments (CfDs) 
</t>
    </r>
    <r>
      <rPr>
        <sz val="12"/>
        <color theme="1"/>
        <rFont val="Arial"/>
        <family val="2"/>
      </rPr>
      <t>- This field corresponds to the existing line item in Generator Financial Reporting and includes net revenue from directed Contracts and Non-directed contracts, amongst other instruments. Net revenue may be positive or negative.</t>
    </r>
  </si>
  <si>
    <r>
      <t xml:space="preserve">Reliability Option difference payments only. 
</t>
    </r>
    <r>
      <rPr>
        <sz val="12"/>
        <color theme="1"/>
        <rFont val="Arial"/>
        <family val="2"/>
      </rPr>
      <t xml:space="preserve">-To include forecast Reliability Option difference payments only. Any Reliability Option difference payments should be entered as a negative.  </t>
    </r>
  </si>
  <si>
    <r>
      <t xml:space="preserve">USPC submission for only part of the capacity. 
</t>
    </r>
    <r>
      <rPr>
        <sz val="12"/>
        <color theme="1"/>
        <rFont val="Arial"/>
        <family val="2"/>
      </rPr>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r>
  </si>
  <si>
    <r>
      <t xml:space="preserve">Operating and Maintenance Costs 
</t>
    </r>
    <r>
      <rPr>
        <sz val="12"/>
        <rFont val="Arial"/>
        <family val="2"/>
      </rPr>
      <t>- Charges / costs should be entered as a negative. - Detailed cost assessment of historicals should be provided to support O&amp;M costs. Quotes are to be provided in support of cost submissions</t>
    </r>
  </si>
  <si>
    <r>
      <t xml:space="preserve">Insurance 
</t>
    </r>
    <r>
      <rPr>
        <sz val="12"/>
        <color theme="1"/>
        <rFont val="Arial"/>
        <family val="2"/>
      </rPr>
      <t xml:space="preserve">- Charges /costs should be entered as a negative. Please provide breakdown by type of insurance and corresponding premium. </t>
    </r>
  </si>
  <si>
    <r>
      <t xml:space="preserve">Cost of Fuel Working Capital 
</t>
    </r>
    <r>
      <rPr>
        <sz val="12"/>
        <color theme="1"/>
        <rFont val="Arial"/>
        <family val="2"/>
      </rPr>
      <t>- Charges / costs should be entered as a negative.</t>
    </r>
  </si>
  <si>
    <r>
      <t xml:space="preserve">Other 
</t>
    </r>
    <r>
      <rPr>
        <sz val="12"/>
        <color theme="1"/>
        <rFont val="Arial"/>
        <family val="2"/>
      </rPr>
      <t>- Please show explicitly what indexation assumptions you have made, where relevant.</t>
    </r>
  </si>
  <si>
    <t>Note 
Reference</t>
  </si>
  <si>
    <r>
      <t xml:space="preserve">Unit Specific Projected Infra-Marginal Rent 
</t>
    </r>
    <r>
      <rPr>
        <sz val="12"/>
        <color theme="1"/>
        <rFont val="Arial"/>
        <family val="2"/>
      </rPr>
      <t xml:space="preserve">- Infra-marginal rent should be shown as a positive number. Separately specify fuel price, carbon price and electricity price assumptions (e.g. hours of Full or Partial Administrative Scarcity Pricing (ASP) and price assumptions for Partial ASP).  </t>
    </r>
  </si>
  <si>
    <r>
      <t xml:space="preserve">Unit Specific Ancillary Services Revenue 
</t>
    </r>
    <r>
      <rPr>
        <sz val="12"/>
        <color theme="1"/>
        <rFont val="Arial"/>
        <family val="2"/>
      </rPr>
      <t>- Ancillary service revenue should be shown as a positive number. The basis, including key tariff assumptions and volume assumptions underpinnning the ancillary service revenue projection should be shown.</t>
    </r>
  </si>
  <si>
    <r>
      <t xml:space="preserve">Reliability Option difference payments 
</t>
    </r>
    <r>
      <rPr>
        <sz val="12"/>
        <color theme="1"/>
        <rFont val="Arial"/>
        <family val="2"/>
      </rPr>
      <t>- Consistent with projections in line 82 on tab "USPC Submission &amp; Historic Cost".</t>
    </r>
  </si>
  <si>
    <t>Add more projects as necessary</t>
  </si>
  <si>
    <t>Historic Non Fuel Operating Costs</t>
  </si>
  <si>
    <t>I-SEM Capacity Remuneration Mechanism (CRM)
Existing Capacity Exception Application &amp; Principles for Unit Specific Price Cap (USPC)
Capacity Year (CY) Beginning: 1 October 2029</t>
  </si>
  <si>
    <t>Unavoidable Future Investment (if relevant to CY2029/30)</t>
  </si>
  <si>
    <t>New Project 1</t>
  </si>
  <si>
    <t>New Project 2</t>
  </si>
  <si>
    <r>
      <t xml:space="preserve">Note: We note that carried forward </t>
    </r>
    <r>
      <rPr>
        <b/>
        <sz val="11"/>
        <color rgb="FFFF0000"/>
        <rFont val="Calibri"/>
        <family val="2"/>
        <scheme val="minor"/>
      </rPr>
      <t xml:space="preserve">CY2028/29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t>
    </r>
    <r>
      <rPr>
        <b/>
        <sz val="11"/>
        <color rgb="FFFF0000"/>
        <rFont val="Calibri"/>
        <family val="2"/>
        <scheme val="minor"/>
      </rPr>
      <t>CY2029/30</t>
    </r>
    <r>
      <rPr>
        <b/>
        <sz val="11"/>
        <color theme="1"/>
        <rFont val="Calibri"/>
        <family val="2"/>
        <scheme val="minor"/>
      </rPr>
      <t xml:space="preserve"> UFIs to be carried forward into their </t>
    </r>
    <r>
      <rPr>
        <b/>
        <sz val="11"/>
        <color rgb="FFFF0000"/>
        <rFont val="Calibri"/>
        <family val="2"/>
        <scheme val="minor"/>
      </rPr>
      <t>CY2028/29</t>
    </r>
    <r>
      <rPr>
        <b/>
        <sz val="11"/>
        <color theme="1"/>
        <rFont val="Calibri"/>
        <family val="2"/>
        <scheme val="minor"/>
      </rPr>
      <t xml:space="preserve"> NGFC calculation.</t>
    </r>
  </si>
  <si>
    <t>UFI previously awarded in CY2028/29 T-4</t>
  </si>
  <si>
    <r>
      <t xml:space="preserve">Does the Candidate Unit have a UFI to carry forward from </t>
    </r>
    <r>
      <rPr>
        <sz val="11"/>
        <color rgb="FFFF0000"/>
        <rFont val="Calibri"/>
        <family val="2"/>
        <scheme val="minor"/>
      </rPr>
      <t>CY2028/29 T-4</t>
    </r>
    <r>
      <rPr>
        <sz val="11"/>
        <color theme="1"/>
        <rFont val="Calibri"/>
        <family val="2"/>
        <scheme val="minor"/>
      </rPr>
      <t>?</t>
    </r>
  </si>
  <si>
    <t>Previously approved UFI allowance, € or £, nominal</t>
  </si>
  <si>
    <t xml:space="preserve">If YES, please enter the UFI allowance which was previously, conditionally approved (€ or £), in nominal terms for the relevant years </t>
  </si>
  <si>
    <r>
      <t>Does the Candidate Unit have a UFI from</t>
    </r>
    <r>
      <rPr>
        <sz val="11"/>
        <color rgb="FFFF0000"/>
        <rFont val="Calibri"/>
        <family val="2"/>
        <scheme val="minor"/>
      </rPr>
      <t xml:space="preserve"> CY2028/29</t>
    </r>
    <r>
      <rPr>
        <sz val="11"/>
        <color theme="1"/>
        <rFont val="Calibri"/>
        <family val="2"/>
        <scheme val="minor"/>
      </rPr>
      <t xml:space="preserve"> not previously claimed as NGFC from previous auctions which was below USPC? 
If YES, please complete the UFI inputs below.</t>
    </r>
  </si>
  <si>
    <t>New Project 1 (for projects not previously approved)</t>
  </si>
  <si>
    <t>Select ROI or NI Participant</t>
  </si>
  <si>
    <t xml:space="preserve">   [Selection to be made by Applicant] This is to ensure the correct factors are applied to calculations.</t>
  </si>
  <si>
    <t>Enter Economic Life (whole number of years)</t>
  </si>
  <si>
    <t xml:space="preserve">   [Value to be entered by Applicant]</t>
  </si>
  <si>
    <t>Enter the Residual Value of the Investment (€ or £ - 000's)</t>
  </si>
  <si>
    <t xml:space="preserve">Enter Investment Spend (nominal) [€ or £ - 000's]  </t>
  </si>
  <si>
    <t xml:space="preserve">Residual Value (nominal)   </t>
  </si>
  <si>
    <t xml:space="preserve">Required payment (nominal)   </t>
  </si>
  <si>
    <t xml:space="preserve">Total cashflow (nominal)   </t>
  </si>
  <si>
    <t xml:space="preserve">Discounted cashflow (CY2028/29 money)   </t>
  </si>
  <si>
    <t>Required amount by year</t>
  </si>
  <si>
    <t>New Project 2 (for projects not previously approved)</t>
  </si>
  <si>
    <t>Previous approved projects</t>
  </si>
  <si>
    <r>
      <t xml:space="preserve">Application for Unavoidable Future Investment in respect of </t>
    </r>
    <r>
      <rPr>
        <b/>
        <sz val="14"/>
        <color rgb="FFFF0000"/>
        <rFont val="Calibri"/>
        <family val="2"/>
        <scheme val="minor"/>
      </rPr>
      <t>CY2028/29</t>
    </r>
    <r>
      <rPr>
        <b/>
        <sz val="14"/>
        <color theme="1"/>
        <rFont val="Calibri"/>
        <family val="2"/>
        <scheme val="minor"/>
      </rPr>
      <t xml:space="preserve"> Capacity Delivery</t>
    </r>
  </si>
  <si>
    <r>
      <t xml:space="preserve">Application for Unavoidable Future Investment in respect of </t>
    </r>
    <r>
      <rPr>
        <b/>
        <sz val="14"/>
        <color rgb="FFFF0000"/>
        <rFont val="Calibri"/>
        <family val="2"/>
        <scheme val="minor"/>
      </rPr>
      <t>CY2027/28</t>
    </r>
    <r>
      <rPr>
        <b/>
        <sz val="14"/>
        <color theme="1"/>
        <rFont val="Calibri"/>
        <family val="2"/>
        <scheme val="minor"/>
      </rPr>
      <t xml:space="preserve"> Capacity Delivery</t>
    </r>
  </si>
  <si>
    <r>
      <t xml:space="preserve">Note: We note that carried forward </t>
    </r>
    <r>
      <rPr>
        <b/>
        <sz val="11"/>
        <color rgb="FFFF0000"/>
        <rFont val="Calibri"/>
        <family val="2"/>
        <scheme val="minor"/>
      </rPr>
      <t xml:space="preserve">CY2027/28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t>
    </r>
    <r>
      <rPr>
        <b/>
        <sz val="11"/>
        <color rgb="FFFF0000"/>
        <rFont val="Calibri"/>
        <family val="2"/>
        <scheme val="minor"/>
      </rPr>
      <t xml:space="preserve"> CY2029/30</t>
    </r>
    <r>
      <rPr>
        <b/>
        <sz val="11"/>
        <color theme="1"/>
        <rFont val="Calibri"/>
        <family val="2"/>
        <scheme val="minor"/>
      </rPr>
      <t xml:space="preserve"> UFIs to be carried forward into their </t>
    </r>
    <r>
      <rPr>
        <b/>
        <sz val="11"/>
        <color rgb="FFFF0000"/>
        <rFont val="Calibri"/>
        <family val="2"/>
        <scheme val="minor"/>
      </rPr>
      <t>CY2029/30</t>
    </r>
    <r>
      <rPr>
        <b/>
        <sz val="11"/>
        <color theme="1"/>
        <rFont val="Calibri"/>
        <family val="2"/>
        <scheme val="minor"/>
      </rPr>
      <t xml:space="preserve"> NGFC calculation.</t>
    </r>
  </si>
  <si>
    <t>UFI previously awarded in CY2027/28 T-4</t>
  </si>
  <si>
    <r>
      <t xml:space="preserve">Does the Candidate Unit have a UFI to carry forward from </t>
    </r>
    <r>
      <rPr>
        <sz val="11"/>
        <color rgb="FFFF0000"/>
        <rFont val="Calibri"/>
        <family val="2"/>
        <scheme val="minor"/>
      </rPr>
      <t>CY2027/28 T-4</t>
    </r>
    <r>
      <rPr>
        <sz val="11"/>
        <color theme="1"/>
        <rFont val="Calibri"/>
        <family val="2"/>
        <scheme val="minor"/>
      </rPr>
      <t>?</t>
    </r>
  </si>
  <si>
    <r>
      <t>Does the Candidate Unit have a UFI from</t>
    </r>
    <r>
      <rPr>
        <sz val="11"/>
        <color rgb="FFFF0000"/>
        <rFont val="Calibri"/>
        <family val="2"/>
        <scheme val="minor"/>
      </rPr>
      <t xml:space="preserve"> CY2027/28</t>
    </r>
    <r>
      <rPr>
        <sz val="11"/>
        <color theme="1"/>
        <rFont val="Calibri"/>
        <family val="2"/>
        <scheme val="minor"/>
      </rPr>
      <t xml:space="preserve"> not previously claimed as NGFC from previous auctions which was below USPC? 
If YES, please complete the UFI inputs below.</t>
    </r>
  </si>
  <si>
    <t xml:space="preserve">Discounted cashflow (CY2027/28 money)   </t>
  </si>
  <si>
    <r>
      <t xml:space="preserve">Application for Unavoidable Future Investment in respect of </t>
    </r>
    <r>
      <rPr>
        <b/>
        <sz val="14"/>
        <color rgb="FFFF0000"/>
        <rFont val="Calibri"/>
        <family val="2"/>
        <scheme val="minor"/>
      </rPr>
      <t>CY2026/27</t>
    </r>
    <r>
      <rPr>
        <b/>
        <sz val="14"/>
        <color theme="1"/>
        <rFont val="Calibri"/>
        <family val="2"/>
        <scheme val="minor"/>
      </rPr>
      <t xml:space="preserve"> Capacity Delivery</t>
    </r>
  </si>
  <si>
    <r>
      <t xml:space="preserve">Note: We note that carried forward </t>
    </r>
    <r>
      <rPr>
        <b/>
        <sz val="11"/>
        <color rgb="FFFF0000"/>
        <rFont val="Calibri"/>
        <family val="2"/>
        <scheme val="minor"/>
      </rPr>
      <t xml:space="preserve">CY2026/27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t>
    </r>
    <r>
      <rPr>
        <b/>
        <sz val="11"/>
        <color rgb="FFFF0000"/>
        <rFont val="Calibri"/>
        <family val="2"/>
        <scheme val="minor"/>
      </rPr>
      <t>CY2029/30</t>
    </r>
    <r>
      <rPr>
        <b/>
        <sz val="11"/>
        <color theme="1"/>
        <rFont val="Calibri"/>
        <family val="2"/>
        <scheme val="minor"/>
      </rPr>
      <t xml:space="preserve"> UFIs to be carried forward into their </t>
    </r>
    <r>
      <rPr>
        <b/>
        <sz val="11"/>
        <color rgb="FFFF0000"/>
        <rFont val="Calibri"/>
        <family val="2"/>
        <scheme val="minor"/>
      </rPr>
      <t>CY2029/30</t>
    </r>
    <r>
      <rPr>
        <b/>
        <sz val="11"/>
        <color theme="1"/>
        <rFont val="Calibri"/>
        <family val="2"/>
        <scheme val="minor"/>
      </rPr>
      <t xml:space="preserve"> NGFC calculation.</t>
    </r>
  </si>
  <si>
    <t>UFI previously awarded in CY2026/27 T-4</t>
  </si>
  <si>
    <r>
      <t xml:space="preserve">Does the Candidate Unit have a UFI to carry forward from </t>
    </r>
    <r>
      <rPr>
        <sz val="11"/>
        <color rgb="FFFF0000"/>
        <rFont val="Calibri"/>
        <family val="2"/>
        <scheme val="minor"/>
      </rPr>
      <t>CY2026/27 T-4</t>
    </r>
    <r>
      <rPr>
        <sz val="11"/>
        <color theme="1"/>
        <rFont val="Calibri"/>
        <family val="2"/>
        <scheme val="minor"/>
      </rPr>
      <t>?</t>
    </r>
  </si>
  <si>
    <r>
      <t>Does the Candidate Unit have a UFI from</t>
    </r>
    <r>
      <rPr>
        <sz val="11"/>
        <color rgb="FFFF0000"/>
        <rFont val="Calibri"/>
        <family val="2"/>
        <scheme val="minor"/>
      </rPr>
      <t xml:space="preserve"> CY2026/27</t>
    </r>
    <r>
      <rPr>
        <sz val="11"/>
        <color theme="1"/>
        <rFont val="Calibri"/>
        <family val="2"/>
        <scheme val="minor"/>
      </rPr>
      <t xml:space="preserve"> not previously claimed as NGFC from previous auctions which was below USPC? 
If YES, please complete the UFI inputs below.</t>
    </r>
  </si>
  <si>
    <t xml:space="preserve">Discounted cashflow (CY2026/27 money)   </t>
  </si>
  <si>
    <r>
      <t xml:space="preserve">Application for Unavoidable Future Investment in respect of </t>
    </r>
    <r>
      <rPr>
        <b/>
        <sz val="14"/>
        <color rgb="FFFF0000"/>
        <rFont val="Calibri"/>
        <family val="2"/>
        <scheme val="minor"/>
      </rPr>
      <t>CY2025/26</t>
    </r>
    <r>
      <rPr>
        <b/>
        <sz val="14"/>
        <color theme="1"/>
        <rFont val="Calibri"/>
        <family val="2"/>
        <scheme val="minor"/>
      </rPr>
      <t xml:space="preserve"> Capacity Delivery</t>
    </r>
  </si>
  <si>
    <r>
      <t xml:space="preserve">Note: We note that carried forward </t>
    </r>
    <r>
      <rPr>
        <b/>
        <sz val="11"/>
        <color rgb="FFFF0000"/>
        <rFont val="Calibri"/>
        <family val="2"/>
        <scheme val="minor"/>
      </rPr>
      <t xml:space="preserve">CY2025/26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CY2025/26 UFIs to be carried forward into their </t>
    </r>
    <r>
      <rPr>
        <b/>
        <sz val="11"/>
        <color rgb="FFFF0000"/>
        <rFont val="Calibri"/>
        <family val="2"/>
        <scheme val="minor"/>
      </rPr>
      <t>CY2029/30</t>
    </r>
    <r>
      <rPr>
        <b/>
        <sz val="11"/>
        <color theme="1"/>
        <rFont val="Calibri"/>
        <family val="2"/>
        <scheme val="minor"/>
      </rPr>
      <t xml:space="preserve"> NGFC calculation.</t>
    </r>
  </si>
  <si>
    <t>UFI previously awarded in CY2025/26 T-4</t>
  </si>
  <si>
    <r>
      <t xml:space="preserve">Does the Candidate Unit have a UFI to carry forward from </t>
    </r>
    <r>
      <rPr>
        <sz val="11"/>
        <color rgb="FFFF0000"/>
        <rFont val="Calibri"/>
        <family val="2"/>
        <scheme val="minor"/>
      </rPr>
      <t>CY2025/26 T-4</t>
    </r>
    <r>
      <rPr>
        <sz val="11"/>
        <color theme="1"/>
        <rFont val="Calibri"/>
        <family val="2"/>
        <scheme val="minor"/>
      </rPr>
      <t>?</t>
    </r>
  </si>
  <si>
    <r>
      <t>Does the Candidate Unit have a UFI from</t>
    </r>
    <r>
      <rPr>
        <sz val="11"/>
        <color rgb="FFFF0000"/>
        <rFont val="Calibri"/>
        <family val="2"/>
        <scheme val="minor"/>
      </rPr>
      <t xml:space="preserve"> CY2025/26</t>
    </r>
    <r>
      <rPr>
        <sz val="11"/>
        <color theme="1"/>
        <rFont val="Calibri"/>
        <family val="2"/>
        <scheme val="minor"/>
      </rPr>
      <t xml:space="preserve"> not previously claimed as NGFC from previous auctions which was below USPC? 
If YES, please complete the UFI inputs below.</t>
    </r>
  </si>
  <si>
    <t xml:space="preserve">Discounted cashflow (CY2025/26 money)   </t>
  </si>
  <si>
    <t>From previous years (CY 25/26, 26/27, 27/28 &amp; 28/29)</t>
  </si>
  <si>
    <t>Res Val</t>
  </si>
  <si>
    <t>Application Submission Window:   01/08/2025 - 14/08/2025</t>
  </si>
  <si>
    <t>**Unavoidable Future Investment means future investment costs which must be incurred if the capacity is to be delivered during the Capacity Delivery Year.  In addition to the amount claimed for CY2029/30, Participants will need to provide details of any related to CY2025/26, CY2026/27, CY 2027/28 and CY2028/29</t>
  </si>
  <si>
    <r>
      <t xml:space="preserve">Transmission Charges 
</t>
    </r>
    <r>
      <rPr>
        <sz val="12"/>
        <rFont val="Arial"/>
        <family val="2"/>
      </rPr>
      <t>-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CY2029/30. Please provide detail of the worked calculation explictly showing the assumed transportation charge, volume and inflation assumptions, using a separate spreadsheet or word document as appropriate. Calculations for Transmission and Demand forecats are to be provided</t>
    </r>
  </si>
  <si>
    <r>
      <t xml:space="preserve">Market Operator Charges 
</t>
    </r>
    <r>
      <rPr>
        <sz val="12"/>
        <rFont val="Arial"/>
        <family val="2"/>
      </rPr>
      <t>- Charges / costs should be entered as a negative. Projected charges should, as far as possible be based upon published Market Operator charges, with an allowance for inflation if charges have not yet been published for some or all of CY2029/30 - Supporting calculations to be provided</t>
    </r>
  </si>
  <si>
    <r>
      <t xml:space="preserve">System Operator Charges 
</t>
    </r>
    <r>
      <rPr>
        <sz val="12"/>
        <rFont val="Arial"/>
        <family val="2"/>
      </rPr>
      <t>- Charges / costs should be entered as a negative. Projected charges should, as far as possible be based upon published System Operator charges, with an allowance for inflation if charges have not yet been publsihed for some or all of CY2029/30- Supporting calculation to be provided</t>
    </r>
  </si>
  <si>
    <r>
      <t xml:space="preserve">Gas Transportation Charges 
</t>
    </r>
    <r>
      <rPr>
        <sz val="12"/>
        <rFont val="Arial"/>
        <family val="2"/>
      </rPr>
      <t xml:space="preserve">- Applicable to gas fired stations only. Charges / costs should be entered as a negative. Projected charges should, as far as possible be based upon published Transmission charges, with an allowance for inflation if charges have not yet been published for some or all of CY2029/30.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r>
  </si>
  <si>
    <r>
      <t xml:space="preserve">Business Rates 
</t>
    </r>
    <r>
      <rPr>
        <sz val="12"/>
        <color theme="1"/>
        <rFont val="Arial"/>
        <family val="2"/>
      </rPr>
      <t>- Charges / costs should be entered as a negative. Where relevant the basis of allocation of rates to units at a station should be explained, particularly if the basis differs from historical allocations (e.g. if one or more units at a station are closing / have closed).</t>
    </r>
    <r>
      <rPr>
        <b/>
        <sz val="12"/>
        <color theme="1"/>
        <rFont val="Arial"/>
        <family val="2"/>
      </rPr>
      <t xml:space="preserve"> </t>
    </r>
  </si>
  <si>
    <t>The RAs will notify the applicant of the RAs' decision separate from the TSOs provisional qualification results stage.
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
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CY2029/30 onwards. The same principle will apply in subsequent years.</t>
  </si>
  <si>
    <t>Forecast data should be provided in estimated 2028/29 prices for the year 2029/30.
Latest Forecast is a combination of actual data available and forecast data for the current year, i.e. 2024.
All historical data should be entered in nominal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</si>
</sst>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 numFmtId="167" formatCode="#,##0.0000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2"/>
      <name val="Arial"/>
      <family val="2"/>
    </font>
    <font>
      <b/>
      <sz val="16"/>
      <name val="Arial"/>
      <family val="2"/>
    </font>
    <font>
      <sz val="11"/>
      <color rgb="FF000000"/>
      <name val="Calibri"/>
      <family val="2"/>
      <scheme val="minor"/>
    </font>
    <font>
      <sz val="10"/>
      <name val="Arial"/>
      <family val="2"/>
    </font>
    <font>
      <u/>
      <sz val="11"/>
      <color rgb="FF0000FF"/>
      <name val="Calibri"/>
      <family val="2"/>
    </font>
    <font>
      <sz val="11"/>
      <color rgb="FF0070C0"/>
      <name val="Arial"/>
      <family val="2"/>
    </font>
    <font>
      <sz val="11"/>
      <color rgb="FF000000"/>
      <name val="Arial"/>
      <family val="2"/>
    </font>
    <font>
      <b/>
      <sz val="11"/>
      <name val="Arial"/>
      <family val="2"/>
    </font>
    <font>
      <b/>
      <sz val="11"/>
      <color rgb="FF000000"/>
      <name val="Arial"/>
      <family val="2"/>
    </font>
    <font>
      <i/>
      <sz val="10"/>
      <color rgb="FF000000"/>
      <name val="Arial"/>
      <family val="2"/>
    </font>
    <font>
      <sz val="11"/>
      <name val="Calibri"/>
      <family val="2"/>
      <scheme val="minor"/>
    </font>
    <font>
      <b/>
      <sz val="11"/>
      <color rgb="FF0070C0"/>
      <name val="Calibri"/>
      <family val="2"/>
      <scheme val="minor"/>
    </font>
    <font>
      <sz val="11"/>
      <name val="Arial"/>
      <family val="2"/>
    </font>
    <font>
      <b/>
      <u/>
      <sz val="12"/>
      <color theme="1"/>
      <name val="Calibri"/>
      <family val="2"/>
      <scheme val="minor"/>
    </font>
    <font>
      <b/>
      <i/>
      <sz val="11"/>
      <name val="Calibri"/>
      <family val="2"/>
      <scheme val="minor"/>
    </font>
    <font>
      <b/>
      <sz val="11"/>
      <color theme="1"/>
      <name val="Arial"/>
      <family val="2"/>
    </font>
    <font>
      <sz val="11"/>
      <color theme="1"/>
      <name val="Arial"/>
      <family val="2"/>
    </font>
    <font>
      <b/>
      <u/>
      <sz val="11"/>
      <color rgb="FF000000"/>
      <name val="Calibri"/>
      <family val="2"/>
      <scheme val="minor"/>
    </font>
    <font>
      <b/>
      <i/>
      <sz val="14"/>
      <name val="Calibri"/>
      <family val="2"/>
      <scheme val="minor"/>
    </font>
    <font>
      <b/>
      <u/>
      <sz val="16"/>
      <color theme="1"/>
      <name val="Calibri"/>
      <family val="2"/>
      <scheme val="minor"/>
    </font>
    <font>
      <i/>
      <sz val="11"/>
      <color rgb="FFFF0000"/>
      <name val="Calibri"/>
      <family val="2"/>
      <scheme val="minor"/>
    </font>
    <font>
      <b/>
      <sz val="11"/>
      <color theme="0"/>
      <name val="Calibri"/>
      <family val="2"/>
      <scheme val="minor"/>
    </font>
    <font>
      <sz val="11"/>
      <color theme="0"/>
      <name val="Calibri"/>
      <family val="2"/>
      <scheme val="minor"/>
    </font>
    <font>
      <b/>
      <sz val="11"/>
      <color theme="0"/>
      <name val="Arial"/>
      <family val="2"/>
    </font>
    <font>
      <b/>
      <sz val="14"/>
      <color theme="0"/>
      <name val="Calibri"/>
      <family val="2"/>
      <scheme val="minor"/>
    </font>
    <font>
      <sz val="11"/>
      <color theme="0" tint="-0.14996795556505021"/>
      <name val="Calibri"/>
      <family val="2"/>
      <scheme val="minor"/>
    </font>
    <font>
      <sz val="11"/>
      <color rgb="FFFF0000"/>
      <name val="Arial"/>
      <family val="2"/>
    </font>
    <font>
      <b/>
      <sz val="12"/>
      <color theme="0"/>
      <name val="Calibri"/>
      <family val="2"/>
      <scheme val="minor"/>
    </font>
    <font>
      <sz val="9"/>
      <color theme="1"/>
      <name val="Calibri"/>
      <family val="2"/>
      <scheme val="minor"/>
    </font>
    <font>
      <u/>
      <sz val="11"/>
      <color theme="1"/>
      <name val="Arial"/>
      <family val="2"/>
    </font>
    <font>
      <b/>
      <u/>
      <sz val="11"/>
      <color theme="1"/>
      <name val="Arial"/>
      <family val="2"/>
    </font>
    <font>
      <u/>
      <sz val="11"/>
      <color theme="1"/>
      <name val="Calibri"/>
      <family val="2"/>
      <scheme val="minor"/>
    </font>
    <font>
      <i/>
      <sz val="11"/>
      <color theme="1"/>
      <name val="Calibri"/>
      <family val="2"/>
      <scheme val="minor"/>
    </font>
    <font>
      <b/>
      <sz val="11"/>
      <color rgb="FFFF0000"/>
      <name val="Calibri"/>
      <family val="2"/>
      <scheme val="minor"/>
    </font>
    <font>
      <i/>
      <sz val="11"/>
      <color theme="0" tint="-0.14999847407452621"/>
      <name val="Calibri"/>
      <family val="2"/>
      <scheme val="minor"/>
    </font>
    <font>
      <b/>
      <sz val="10"/>
      <color rgb="FFFF0000"/>
      <name val="Arial"/>
      <family val="2"/>
    </font>
    <font>
      <b/>
      <sz val="14"/>
      <color theme="1"/>
      <name val="Arial"/>
      <family val="2"/>
    </font>
    <font>
      <u/>
      <sz val="14"/>
      <color rgb="FF0000FF"/>
      <name val="Arial"/>
      <family val="2"/>
    </font>
    <font>
      <sz val="12"/>
      <color rgb="FFFF0000"/>
      <name val="Arial"/>
      <family val="2"/>
    </font>
    <font>
      <sz val="16"/>
      <color rgb="FFFF0000"/>
      <name val="Arial"/>
      <family val="2"/>
    </font>
    <font>
      <b/>
      <sz val="14"/>
      <name val="Arial"/>
      <family val="2"/>
    </font>
    <font>
      <b/>
      <sz val="12"/>
      <name val="Arial"/>
      <family val="2"/>
    </font>
    <font>
      <u/>
      <sz val="12"/>
      <color rgb="FF0000FF"/>
      <name val="Arial"/>
      <family val="2"/>
    </font>
    <font>
      <b/>
      <sz val="16"/>
      <color theme="1"/>
      <name val="Arial"/>
      <family val="2"/>
    </font>
    <font>
      <sz val="9"/>
      <color rgb="FF000000"/>
      <name val="Arial"/>
      <family val="2"/>
    </font>
    <font>
      <sz val="9"/>
      <color theme="1"/>
      <name val="Arial"/>
      <family val="2"/>
    </font>
    <font>
      <u/>
      <sz val="9"/>
      <color theme="1"/>
      <name val="Arial"/>
      <family val="2"/>
    </font>
    <font>
      <b/>
      <u/>
      <sz val="11"/>
      <name val="Arial"/>
      <family val="2"/>
    </font>
    <font>
      <b/>
      <u/>
      <sz val="16"/>
      <color theme="1"/>
      <name val="Arial"/>
      <family val="2"/>
    </font>
    <font>
      <b/>
      <i/>
      <sz val="16"/>
      <name val="Arial"/>
      <family val="2"/>
    </font>
    <font>
      <b/>
      <sz val="12"/>
      <color theme="1"/>
      <name val="Arial"/>
      <family val="2"/>
    </font>
    <font>
      <sz val="12"/>
      <color theme="1"/>
      <name val="Arial"/>
      <family val="2"/>
    </font>
    <font>
      <b/>
      <i/>
      <sz val="12"/>
      <color rgb="FFFF0000"/>
      <name val="Arial"/>
      <family val="2"/>
    </font>
    <font>
      <b/>
      <u/>
      <sz val="14"/>
      <color theme="1"/>
      <name val="Arial"/>
      <family val="2"/>
    </font>
    <font>
      <u/>
      <sz val="12"/>
      <color theme="1"/>
      <name val="Arial"/>
      <family val="2"/>
    </font>
    <font>
      <b/>
      <sz val="12"/>
      <color rgb="FFFF0000"/>
      <name val="Arial"/>
      <family val="2"/>
    </font>
    <font>
      <i/>
      <sz val="12"/>
      <color theme="1"/>
      <name val="Arial"/>
      <family val="2"/>
    </font>
    <font>
      <sz val="11"/>
      <color theme="0"/>
      <name val="Arial"/>
      <family val="2"/>
    </font>
    <font>
      <b/>
      <sz val="12"/>
      <color theme="0"/>
      <name val="Arial"/>
      <family val="2"/>
    </font>
    <font>
      <b/>
      <u/>
      <sz val="11"/>
      <color theme="0"/>
      <name val="Arial"/>
      <family val="2"/>
    </font>
    <font>
      <sz val="8"/>
      <name val="Calibri"/>
      <family val="2"/>
      <scheme val="minor"/>
    </font>
    <font>
      <sz val="11"/>
      <color rgb="FFFF0000"/>
      <name val="Calibri"/>
      <family val="2"/>
      <scheme val="minor"/>
    </font>
    <font>
      <b/>
      <sz val="14"/>
      <color theme="1"/>
      <name val="Calibri"/>
      <family val="2"/>
      <scheme val="minor"/>
    </font>
    <font>
      <b/>
      <sz val="14"/>
      <color rgb="FFFF0000"/>
      <name val="Calibri"/>
      <family val="2"/>
      <scheme val="minor"/>
    </font>
    <font>
      <b/>
      <sz val="10"/>
      <color theme="1"/>
      <name val="Arial"/>
      <family val="2"/>
    </font>
  </fonts>
  <fills count="38">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gray0625"/>
    </fill>
    <fill>
      <patternFill patternType="solid">
        <fgColor rgb="FF92D050"/>
        <bgColor indexed="64"/>
      </patternFill>
    </fill>
    <fill>
      <patternFill patternType="solid">
        <fgColor theme="3" tint="-0.2499465926084170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gray125">
        <bgColor theme="0"/>
      </patternFill>
    </fill>
    <fill>
      <patternFill patternType="gray125">
        <bgColor theme="0" tint="-0.14996795556505021"/>
      </patternFill>
    </fill>
    <fill>
      <patternFill patternType="solid">
        <fgColor theme="3" tint="0.79995117038483843"/>
        <bgColor indexed="64"/>
      </patternFill>
    </fill>
    <fill>
      <patternFill patternType="solid">
        <fgColor theme="6" tint="-0.24994659260841701"/>
        <bgColor indexed="64"/>
      </patternFill>
    </fill>
    <fill>
      <patternFill patternType="solid">
        <fgColor theme="0" tint="-0.49995422223578601"/>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lightGray">
        <bgColor theme="0" tint="-0.1499374370555742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E6E6E6"/>
        <bgColor indexed="64"/>
      </patternFill>
    </fill>
    <fill>
      <patternFill patternType="solid">
        <fgColor theme="4" tint="0.79998168889431442"/>
        <bgColor indexed="64"/>
      </patternFill>
    </fill>
    <fill>
      <patternFill patternType="solid">
        <fgColor rgb="FFFBFBC1"/>
        <bgColor indexed="64"/>
      </patternFill>
    </fill>
    <fill>
      <patternFill patternType="solid">
        <fgColor theme="4" tint="0.59999389629810485"/>
        <bgColor indexed="64"/>
      </patternFill>
    </fill>
    <fill>
      <patternFill patternType="solid">
        <fgColor indexed="65"/>
        <bgColor indexed="64"/>
      </patternFill>
    </fill>
  </fills>
  <borders count="103">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auto="1"/>
      </left>
      <right style="medium">
        <color auto="1"/>
      </right>
      <top style="medium">
        <color auto="1"/>
      </top>
      <bottom/>
      <diagonal/>
    </border>
    <border>
      <left style="medium">
        <color auto="1"/>
      </left>
      <right style="medium">
        <color auto="1"/>
      </right>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medium">
        <color indexed="64"/>
      </right>
      <top style="double">
        <color indexed="64"/>
      </top>
      <bottom style="thin">
        <color theme="0" tint="-0.24994659260841701"/>
      </bottom>
      <diagonal/>
    </border>
    <border>
      <left style="medium">
        <color indexed="64"/>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medium">
        <color indexed="64"/>
      </right>
      <top style="double">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style="double">
        <color auto="1"/>
      </top>
      <bottom style="double">
        <color auto="1"/>
      </bottom>
      <diagonal/>
    </border>
    <border>
      <left style="thick">
        <color auto="1"/>
      </left>
      <right style="thick">
        <color auto="1"/>
      </right>
      <top/>
      <bottom style="thick">
        <color auto="1"/>
      </bottom>
      <diagonal/>
    </border>
    <border>
      <left style="medium">
        <color indexed="64"/>
      </left>
      <right/>
      <top style="medium">
        <color indexed="64"/>
      </top>
      <bottom style="thin">
        <color theme="0" tint="-0.24994659260841701"/>
      </bottom>
      <diagonal/>
    </border>
    <border>
      <left style="medium">
        <color theme="1"/>
      </left>
      <right style="thin">
        <color theme="0" tint="-0.24994659260841701"/>
      </right>
      <top style="medium">
        <color indexed="64"/>
      </top>
      <bottom style="thin">
        <color theme="0" tint="-0.24994659260841701"/>
      </bottom>
      <diagonal/>
    </border>
    <border>
      <left style="medium">
        <color indexed="64"/>
      </left>
      <right/>
      <top style="thin">
        <color theme="0" tint="-0.24994659260841701"/>
      </top>
      <bottom style="medium">
        <color indexed="64"/>
      </bottom>
      <diagonal/>
    </border>
    <border>
      <left style="medium">
        <color theme="1"/>
      </left>
      <right style="thin">
        <color theme="0" tint="-0.24994659260841701"/>
      </right>
      <top style="thin">
        <color theme="0" tint="-0.24994659260841701"/>
      </top>
      <bottom style="medium">
        <color auto="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double">
        <color indexed="64"/>
      </top>
      <bottom style="thin">
        <color theme="0" tint="-0.24994659260841701"/>
      </bottom>
      <diagonal/>
    </border>
    <border>
      <left style="thin">
        <color theme="0" tint="-0.24994659260841701"/>
      </left>
      <right/>
      <top style="thin">
        <color theme="0" tint="-0.24994659260841701"/>
      </top>
      <bottom style="medium">
        <color auto="1"/>
      </bottom>
      <diagonal/>
    </border>
    <border>
      <left style="thin">
        <color theme="0" tint="-0.24994659260841701"/>
      </left>
      <right style="thin">
        <color theme="0" tint="-0.24994659260841701"/>
      </right>
      <top style="medium">
        <color auto="1"/>
      </top>
      <bottom/>
      <diagonal/>
    </border>
    <border>
      <left style="thin">
        <color theme="0" tint="-0.24994659260841701"/>
      </left>
      <right/>
      <top style="medium">
        <color auto="1"/>
      </top>
      <bottom/>
      <diagonal/>
    </border>
    <border>
      <left style="medium">
        <color theme="1"/>
      </left>
      <right style="medium">
        <color indexed="64"/>
      </right>
      <top style="medium">
        <color auto="1"/>
      </top>
      <bottom/>
      <diagonal/>
    </border>
    <border>
      <left style="medium">
        <color theme="1"/>
      </left>
      <right style="medium">
        <color indexed="64"/>
      </right>
      <top style="thin">
        <color theme="0" tint="-0.24994659260841701"/>
      </top>
      <bottom style="thin">
        <color theme="0" tint="-0.24994659260841701"/>
      </bottom>
      <diagonal/>
    </border>
    <border>
      <left style="medium">
        <color theme="1"/>
      </left>
      <right style="medium">
        <color indexed="64"/>
      </right>
      <top style="thin">
        <color theme="0" tint="-0.24994659260841701"/>
      </top>
      <bottom/>
      <diagonal/>
    </border>
    <border>
      <left style="medium">
        <color theme="1"/>
      </left>
      <right style="medium">
        <color indexed="64"/>
      </right>
      <top style="double">
        <color indexed="64"/>
      </top>
      <bottom style="thin">
        <color theme="0" tint="-0.24994659260841701"/>
      </bottom>
      <diagonal/>
    </border>
    <border>
      <left style="medium">
        <color theme="1"/>
      </left>
      <right style="medium">
        <color indexed="64"/>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theme="1"/>
      </right>
      <top style="medium">
        <color indexed="64"/>
      </top>
      <bottom style="thin">
        <color theme="0" tint="-0.24994659260841701"/>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8" fillId="0" borderId="0" applyNumberFormat="0" applyFill="0" applyBorder="0">
      <protection locked="0"/>
    </xf>
    <xf numFmtId="164" fontId="6"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cellStyleXfs>
  <cellXfs count="648">
    <xf numFmtId="0" fontId="0" fillId="0" borderId="0" xfId="0"/>
    <xf numFmtId="0" fontId="3" fillId="5" borderId="0" xfId="3" applyFill="1"/>
    <xf numFmtId="0" fontId="4" fillId="5" borderId="0" xfId="3" applyFont="1" applyFill="1"/>
    <xf numFmtId="0" fontId="5" fillId="5" borderId="0" xfId="3" applyFont="1" applyFill="1"/>
    <xf numFmtId="0" fontId="6" fillId="5" borderId="0" xfId="3" applyFont="1" applyFill="1"/>
    <xf numFmtId="0" fontId="3" fillId="0" borderId="0" xfId="3"/>
    <xf numFmtId="0" fontId="10" fillId="6" borderId="0" xfId="3" applyFont="1" applyFill="1" applyAlignment="1">
      <alignment horizontal="left" vertical="center"/>
    </xf>
    <xf numFmtId="2" fontId="10" fillId="6" borderId="0" xfId="3" applyNumberFormat="1" applyFont="1" applyFill="1" applyAlignment="1">
      <alignment horizontal="center"/>
    </xf>
    <xf numFmtId="0" fontId="12" fillId="5" borderId="0" xfId="3" applyFont="1" applyFill="1" applyAlignment="1">
      <alignment horizontal="left" vertical="center"/>
    </xf>
    <xf numFmtId="0" fontId="14" fillId="8" borderId="0" xfId="3" applyFont="1" applyFill="1"/>
    <xf numFmtId="0" fontId="0" fillId="5" borderId="0" xfId="0" applyFill="1"/>
    <xf numFmtId="0" fontId="14" fillId="5" borderId="0" xfId="0" applyFont="1" applyFill="1" applyAlignment="1">
      <alignment vertical="top"/>
    </xf>
    <xf numFmtId="0" fontId="0" fillId="0" borderId="18" xfId="0" applyBorder="1" applyAlignment="1">
      <alignment wrapText="1"/>
    </xf>
    <xf numFmtId="0" fontId="0" fillId="0" borderId="19" xfId="0" applyBorder="1"/>
    <xf numFmtId="0" fontId="1" fillId="5" borderId="10" xfId="2" applyFill="1" applyBorder="1" applyAlignment="1">
      <alignment wrapText="1"/>
    </xf>
    <xf numFmtId="0" fontId="0" fillId="5" borderId="13" xfId="0" applyFill="1" applyBorder="1"/>
    <xf numFmtId="0" fontId="2" fillId="4" borderId="24" xfId="2" applyFont="1" applyFill="1" applyBorder="1" applyAlignment="1">
      <alignment wrapText="1"/>
    </xf>
    <xf numFmtId="0" fontId="2" fillId="4" borderId="26" xfId="2" applyFont="1" applyFill="1" applyBorder="1" applyAlignment="1">
      <alignment wrapText="1"/>
    </xf>
    <xf numFmtId="0" fontId="0" fillId="0" borderId="4" xfId="0" applyBorder="1"/>
    <xf numFmtId="0" fontId="21" fillId="6" borderId="0" xfId="0" applyFont="1" applyFill="1"/>
    <xf numFmtId="0" fontId="0" fillId="5" borderId="0" xfId="0" applyFill="1" applyAlignment="1">
      <alignment wrapText="1"/>
    </xf>
    <xf numFmtId="0" fontId="21" fillId="5" borderId="0" xfId="0" applyFont="1" applyFill="1"/>
    <xf numFmtId="0" fontId="6" fillId="5" borderId="0" xfId="0" applyFont="1" applyFill="1"/>
    <xf numFmtId="0" fontId="24" fillId="0" borderId="4" xfId="0" applyFont="1" applyBorder="1" applyAlignment="1">
      <alignment horizontal="center"/>
    </xf>
    <xf numFmtId="0" fontId="1" fillId="0" borderId="0" xfId="3" applyFont="1"/>
    <xf numFmtId="0" fontId="1" fillId="5" borderId="0" xfId="3" applyFont="1" applyFill="1"/>
    <xf numFmtId="0" fontId="25" fillId="8" borderId="10" xfId="3" applyFont="1" applyFill="1" applyBorder="1" applyAlignment="1">
      <alignment horizontal="center" wrapText="1"/>
    </xf>
    <xf numFmtId="0" fontId="29" fillId="5" borderId="0" xfId="3" applyFont="1" applyFill="1" applyAlignment="1">
      <alignment horizontal="center"/>
    </xf>
    <xf numFmtId="0" fontId="1" fillId="8" borderId="15" xfId="3" applyFont="1" applyFill="1" applyBorder="1"/>
    <xf numFmtId="0" fontId="29" fillId="5" borderId="0" xfId="3" applyFont="1" applyFill="1" applyAlignment="1">
      <alignment horizontal="right"/>
    </xf>
    <xf numFmtId="164" fontId="10" fillId="10" borderId="0" xfId="7" applyFont="1" applyFill="1" applyBorder="1" applyAlignment="1">
      <alignment horizontal="center"/>
    </xf>
    <xf numFmtId="164" fontId="10" fillId="19" borderId="0" xfId="7" applyFont="1" applyFill="1" applyBorder="1" applyAlignment="1">
      <alignment horizontal="center"/>
    </xf>
    <xf numFmtId="0" fontId="26" fillId="0" borderId="4" xfId="3" quotePrefix="1" applyFont="1" applyBorder="1"/>
    <xf numFmtId="0" fontId="29" fillId="5" borderId="0" xfId="3" applyFont="1" applyFill="1"/>
    <xf numFmtId="0" fontId="1" fillId="20" borderId="4" xfId="3" applyFont="1" applyFill="1" applyBorder="1"/>
    <xf numFmtId="0" fontId="26" fillId="1" borderId="4" xfId="3" quotePrefix="1" applyFont="1" applyFill="1" applyBorder="1"/>
    <xf numFmtId="2" fontId="10" fillId="10" borderId="0" xfId="7" applyNumberFormat="1" applyFont="1" applyFill="1" applyBorder="1" applyAlignment="1">
      <alignment horizontal="center"/>
    </xf>
    <xf numFmtId="2" fontId="12" fillId="10" borderId="0" xfId="7" applyNumberFormat="1" applyFont="1" applyFill="1" applyBorder="1" applyAlignment="1">
      <alignment horizontal="center"/>
    </xf>
    <xf numFmtId="2" fontId="12" fillId="13" borderId="0" xfId="7" applyNumberFormat="1" applyFont="1" applyFill="1" applyBorder="1" applyAlignment="1">
      <alignment horizontal="center"/>
    </xf>
    <xf numFmtId="2" fontId="10" fillId="13" borderId="0" xfId="7" applyNumberFormat="1" applyFont="1" applyFill="1" applyBorder="1" applyAlignment="1">
      <alignment horizontal="center"/>
    </xf>
    <xf numFmtId="2" fontId="12" fillId="5" borderId="0" xfId="7" applyNumberFormat="1" applyFont="1" applyFill="1" applyBorder="1" applyAlignment="1">
      <alignment horizontal="center"/>
    </xf>
    <xf numFmtId="0" fontId="26" fillId="5" borderId="0" xfId="3" applyFont="1" applyFill="1"/>
    <xf numFmtId="0" fontId="11" fillId="26" borderId="7" xfId="3" quotePrefix="1" applyFont="1" applyFill="1" applyBorder="1" applyAlignment="1">
      <alignment horizontal="center"/>
    </xf>
    <xf numFmtId="0" fontId="9" fillId="19" borderId="7" xfId="3" applyFont="1" applyFill="1" applyBorder="1" applyAlignment="1">
      <alignment horizontal="center"/>
    </xf>
    <xf numFmtId="2" fontId="32" fillId="0" borderId="0" xfId="3" applyNumberFormat="1" applyFont="1"/>
    <xf numFmtId="0" fontId="1" fillId="5" borderId="16" xfId="3" applyFont="1" applyFill="1" applyBorder="1"/>
    <xf numFmtId="0" fontId="1" fillId="5" borderId="10" xfId="3" applyFont="1" applyFill="1" applyBorder="1"/>
    <xf numFmtId="0" fontId="27" fillId="23" borderId="11" xfId="3" applyFont="1" applyFill="1" applyBorder="1" applyAlignment="1">
      <alignment horizontal="center" vertical="center"/>
    </xf>
    <xf numFmtId="0" fontId="27" fillId="24" borderId="12" xfId="3" applyFont="1" applyFill="1" applyBorder="1" applyAlignment="1">
      <alignment horizontal="center" wrapText="1"/>
    </xf>
    <xf numFmtId="0" fontId="11" fillId="5" borderId="13" xfId="3" applyFont="1" applyFill="1" applyBorder="1" applyAlignment="1">
      <alignment horizontal="center" wrapText="1"/>
    </xf>
    <xf numFmtId="0" fontId="11" fillId="5" borderId="0" xfId="3" applyFont="1" applyFill="1" applyAlignment="1">
      <alignment horizontal="center" wrapText="1"/>
    </xf>
    <xf numFmtId="164" fontId="10" fillId="5" borderId="13" xfId="7" applyFont="1" applyFill="1" applyBorder="1" applyAlignment="1">
      <alignment horizontal="center"/>
    </xf>
    <xf numFmtId="164" fontId="10" fillId="5" borderId="0" xfId="7" applyFont="1" applyFill="1" applyBorder="1" applyAlignment="1">
      <alignment horizontal="center"/>
    </xf>
    <xf numFmtId="0" fontId="12" fillId="5" borderId="13" xfId="3" quotePrefix="1" applyFont="1" applyFill="1" applyBorder="1" applyAlignment="1">
      <alignment horizontal="center"/>
    </xf>
    <xf numFmtId="0" fontId="12" fillId="5" borderId="0" xfId="3" quotePrefix="1" applyFont="1" applyFill="1" applyAlignment="1">
      <alignment horizontal="center"/>
    </xf>
    <xf numFmtId="2" fontId="10" fillId="5" borderId="13" xfId="3" applyNumberFormat="1" applyFont="1" applyFill="1" applyBorder="1" applyAlignment="1">
      <alignment horizontal="center"/>
    </xf>
    <xf numFmtId="2" fontId="10" fillId="5" borderId="0" xfId="3" applyNumberFormat="1" applyFont="1" applyFill="1" applyAlignment="1">
      <alignment horizontal="center"/>
    </xf>
    <xf numFmtId="2" fontId="12" fillId="5" borderId="13" xfId="3" applyNumberFormat="1" applyFont="1" applyFill="1" applyBorder="1" applyAlignment="1">
      <alignment horizontal="center"/>
    </xf>
    <xf numFmtId="2" fontId="12" fillId="5" borderId="0" xfId="3" applyNumberFormat="1" applyFont="1" applyFill="1" applyAlignment="1">
      <alignment horizontal="center"/>
    </xf>
    <xf numFmtId="2" fontId="10" fillId="5" borderId="13" xfId="7" applyNumberFormat="1" applyFont="1" applyFill="1" applyBorder="1" applyAlignment="1">
      <alignment horizontal="center"/>
    </xf>
    <xf numFmtId="2" fontId="10" fillId="5" borderId="0" xfId="7" applyNumberFormat="1" applyFont="1" applyFill="1" applyBorder="1" applyAlignment="1">
      <alignment horizontal="center"/>
    </xf>
    <xf numFmtId="0" fontId="1" fillId="5" borderId="17" xfId="3" applyFont="1" applyFill="1" applyBorder="1"/>
    <xf numFmtId="0" fontId="1" fillId="5" borderId="13" xfId="3" applyFont="1" applyFill="1" applyBorder="1"/>
    <xf numFmtId="0" fontId="1" fillId="0" borderId="13" xfId="3" applyFont="1" applyBorder="1"/>
    <xf numFmtId="0" fontId="20" fillId="19" borderId="10" xfId="3" applyFont="1" applyFill="1" applyBorder="1" applyAlignment="1">
      <alignment horizontal="center" vertical="center"/>
    </xf>
    <xf numFmtId="4" fontId="16" fillId="19" borderId="7" xfId="3" applyNumberFormat="1" applyFont="1" applyFill="1" applyBorder="1" applyAlignment="1">
      <alignment horizontal="center" vertical="center"/>
    </xf>
    <xf numFmtId="0" fontId="1" fillId="0" borderId="10" xfId="3" applyFont="1" applyBorder="1"/>
    <xf numFmtId="0" fontId="2" fillId="0" borderId="0" xfId="3" applyFont="1"/>
    <xf numFmtId="0" fontId="1" fillId="0" borderId="29" xfId="3" applyFont="1" applyBorder="1"/>
    <xf numFmtId="0" fontId="35" fillId="0" borderId="0" xfId="3" applyFont="1"/>
    <xf numFmtId="166" fontId="1" fillId="0" borderId="0" xfId="3" applyNumberFormat="1" applyFont="1"/>
    <xf numFmtId="0" fontId="1" fillId="0" borderId="31" xfId="3" applyFont="1" applyBorder="1"/>
    <xf numFmtId="0" fontId="2" fillId="5" borderId="35" xfId="3" applyFont="1" applyFill="1" applyBorder="1" applyAlignment="1">
      <alignment vertical="center"/>
    </xf>
    <xf numFmtId="0" fontId="1" fillId="0" borderId="35" xfId="3" applyFont="1" applyBorder="1"/>
    <xf numFmtId="0" fontId="1" fillId="0" borderId="39" xfId="3" applyFont="1" applyBorder="1"/>
    <xf numFmtId="0" fontId="2" fillId="0" borderId="0" xfId="3" applyFont="1" applyAlignment="1">
      <alignment vertical="center" wrapText="1"/>
    </xf>
    <xf numFmtId="0" fontId="3" fillId="0" borderId="29" xfId="3" applyBorder="1"/>
    <xf numFmtId="0" fontId="38" fillId="0" borderId="0" xfId="3" applyFont="1"/>
    <xf numFmtId="0" fontId="3" fillId="0" borderId="35" xfId="3" applyBorder="1"/>
    <xf numFmtId="0" fontId="3" fillId="0" borderId="39" xfId="3" applyBorder="1"/>
    <xf numFmtId="0" fontId="1" fillId="0" borderId="0" xfId="3" applyFont="1" applyAlignment="1">
      <alignment horizontal="center"/>
    </xf>
    <xf numFmtId="0" fontId="28" fillId="8" borderId="12" xfId="3" applyFont="1" applyFill="1" applyBorder="1"/>
    <xf numFmtId="0" fontId="2" fillId="4" borderId="26" xfId="2" applyFont="1" applyFill="1" applyBorder="1" applyAlignment="1">
      <alignment horizontal="left" vertical="top" wrapText="1"/>
    </xf>
    <xf numFmtId="0" fontId="2" fillId="4" borderId="28" xfId="2" applyFont="1" applyFill="1" applyBorder="1" applyAlignment="1">
      <alignment horizontal="left" vertical="top" wrapText="1"/>
    </xf>
    <xf numFmtId="0" fontId="2" fillId="4" borderId="27" xfId="2" applyFont="1" applyFill="1" applyBorder="1" applyAlignment="1">
      <alignment horizontal="left" vertical="top" wrapText="1"/>
    </xf>
    <xf numFmtId="0" fontId="3" fillId="5" borderId="0" xfId="3" applyFill="1" applyAlignment="1">
      <alignment horizontal="center" vertical="center"/>
    </xf>
    <xf numFmtId="0" fontId="12" fillId="29" borderId="26" xfId="3" applyFont="1" applyFill="1" applyBorder="1" applyAlignment="1">
      <alignment vertical="center"/>
    </xf>
    <xf numFmtId="0" fontId="16" fillId="27" borderId="13" xfId="3" applyFont="1" applyFill="1" applyBorder="1" applyAlignment="1">
      <alignment horizontal="left" vertical="top" wrapText="1"/>
    </xf>
    <xf numFmtId="2" fontId="10" fillId="6" borderId="0" xfId="3" applyNumberFormat="1" applyFont="1" applyFill="1" applyAlignment="1">
      <alignment horizontal="center" vertical="center"/>
    </xf>
    <xf numFmtId="2" fontId="10" fillId="6" borderId="10" xfId="3" applyNumberFormat="1" applyFont="1" applyFill="1" applyBorder="1" applyAlignment="1">
      <alignment horizontal="center" vertical="center"/>
    </xf>
    <xf numFmtId="2" fontId="10" fillId="19" borderId="0" xfId="7" applyNumberFormat="1" applyFont="1" applyFill="1" applyBorder="1" applyAlignment="1">
      <alignment horizontal="center" vertical="center"/>
    </xf>
    <xf numFmtId="2" fontId="10" fillId="10" borderId="0" xfId="7" applyNumberFormat="1" applyFont="1" applyFill="1" applyBorder="1" applyAlignment="1">
      <alignment horizontal="center" vertical="center"/>
    </xf>
    <xf numFmtId="2" fontId="12" fillId="19" borderId="0" xfId="7" applyNumberFormat="1" applyFont="1" applyFill="1" applyBorder="1" applyAlignment="1">
      <alignment horizontal="center" vertical="center"/>
    </xf>
    <xf numFmtId="2" fontId="12" fillId="10" borderId="0" xfId="7" applyNumberFormat="1" applyFont="1" applyFill="1" applyBorder="1" applyAlignment="1">
      <alignment horizontal="center" vertical="center"/>
    </xf>
    <xf numFmtId="2" fontId="12" fillId="22" borderId="0" xfId="7" applyNumberFormat="1" applyFont="1" applyFill="1" applyBorder="1" applyAlignment="1">
      <alignment horizontal="center" vertical="center"/>
    </xf>
    <xf numFmtId="164" fontId="10" fillId="21" borderId="0" xfId="7" applyFont="1" applyFill="1" applyBorder="1" applyAlignment="1">
      <alignment horizontal="center" vertical="center"/>
    </xf>
    <xf numFmtId="164" fontId="10" fillId="12" borderId="0" xfId="7" applyFont="1" applyFill="1" applyBorder="1" applyAlignment="1">
      <alignment horizontal="center" vertical="center"/>
    </xf>
    <xf numFmtId="164" fontId="10" fillId="19" borderId="0" xfId="7" applyFont="1" applyFill="1" applyBorder="1" applyAlignment="1">
      <alignment horizontal="center" vertical="center"/>
    </xf>
    <xf numFmtId="164" fontId="10" fillId="10" borderId="0" xfId="7" applyFont="1" applyFill="1" applyBorder="1" applyAlignment="1">
      <alignment horizontal="center" vertical="center"/>
    </xf>
    <xf numFmtId="0" fontId="48" fillId="5" borderId="0" xfId="3" applyFont="1" applyFill="1" applyAlignment="1">
      <alignment horizontal="left" vertical="center"/>
    </xf>
    <xf numFmtId="0" fontId="49" fillId="0" borderId="0" xfId="3" applyFont="1" applyAlignment="1">
      <alignment horizontal="left" vertical="top"/>
    </xf>
    <xf numFmtId="0" fontId="1" fillId="5" borderId="0" xfId="3" applyFont="1" applyFill="1" applyAlignment="1">
      <alignment horizontal="left" vertical="top"/>
    </xf>
    <xf numFmtId="0" fontId="50" fillId="5" borderId="0" xfId="3" applyFont="1" applyFill="1" applyAlignment="1">
      <alignment horizontal="left" vertical="top"/>
    </xf>
    <xf numFmtId="0" fontId="49" fillId="5" borderId="0" xfId="3" applyFont="1" applyFill="1" applyAlignment="1">
      <alignment horizontal="left" vertical="top"/>
    </xf>
    <xf numFmtId="0" fontId="49" fillId="5" borderId="0" xfId="3" applyFont="1" applyFill="1" applyAlignment="1">
      <alignment horizontal="left" vertical="top" wrapText="1"/>
    </xf>
    <xf numFmtId="0" fontId="11" fillId="18" borderId="10" xfId="3" applyFont="1" applyFill="1" applyBorder="1" applyAlignment="1">
      <alignment horizontal="center" vertical="center" wrapText="1"/>
    </xf>
    <xf numFmtId="164" fontId="10" fillId="19" borderId="10" xfId="7" applyFont="1" applyFill="1" applyBorder="1" applyAlignment="1">
      <alignment horizontal="center" vertical="center"/>
    </xf>
    <xf numFmtId="0" fontId="12" fillId="18" borderId="10" xfId="3" quotePrefix="1" applyFont="1" applyFill="1" applyBorder="1" applyAlignment="1">
      <alignment horizontal="center" vertical="center"/>
    </xf>
    <xf numFmtId="164" fontId="10" fillId="21" borderId="10" xfId="7" applyFont="1" applyFill="1" applyBorder="1" applyAlignment="1">
      <alignment horizontal="center" vertical="center"/>
    </xf>
    <xf numFmtId="2" fontId="12" fillId="18" borderId="10" xfId="3" applyNumberFormat="1" applyFont="1" applyFill="1" applyBorder="1" applyAlignment="1">
      <alignment horizontal="center" vertical="center"/>
    </xf>
    <xf numFmtId="2" fontId="10" fillId="19" borderId="15" xfId="7" applyNumberFormat="1" applyFont="1" applyFill="1" applyBorder="1" applyAlignment="1">
      <alignment horizontal="center" vertical="center"/>
    </xf>
    <xf numFmtId="0" fontId="10" fillId="27" borderId="13" xfId="3" applyFont="1" applyFill="1" applyBorder="1" applyAlignment="1">
      <alignment horizontal="left" vertical="top"/>
    </xf>
    <xf numFmtId="0" fontId="12" fillId="25" borderId="13" xfId="3" applyFont="1" applyFill="1" applyBorder="1" applyAlignment="1">
      <alignment horizontal="left" vertical="top"/>
    </xf>
    <xf numFmtId="0" fontId="13" fillId="27" borderId="13" xfId="3" applyFont="1" applyFill="1" applyBorder="1" applyAlignment="1">
      <alignment horizontal="left" vertical="top"/>
    </xf>
    <xf numFmtId="0" fontId="10" fillId="6" borderId="13" xfId="3" applyFont="1" applyFill="1" applyBorder="1" applyAlignment="1">
      <alignment horizontal="left" vertical="top"/>
    </xf>
    <xf numFmtId="0" fontId="10" fillId="27" borderId="14" xfId="3" applyFont="1" applyFill="1" applyBorder="1" applyAlignment="1">
      <alignment horizontal="left" vertical="top"/>
    </xf>
    <xf numFmtId="0" fontId="11" fillId="25" borderId="13" xfId="3" applyFont="1" applyFill="1" applyBorder="1" applyAlignment="1">
      <alignment horizontal="left" vertical="top"/>
    </xf>
    <xf numFmtId="0" fontId="33" fillId="27" borderId="13" xfId="3" applyFont="1" applyFill="1" applyBorder="1" applyAlignment="1">
      <alignment horizontal="left" vertical="top"/>
    </xf>
    <xf numFmtId="0" fontId="20" fillId="27" borderId="13" xfId="3" applyFont="1" applyFill="1" applyBorder="1" applyAlignment="1">
      <alignment horizontal="left" vertical="top"/>
    </xf>
    <xf numFmtId="0" fontId="16" fillId="27" borderId="13" xfId="3" applyFont="1" applyFill="1" applyBorder="1" applyAlignment="1">
      <alignment horizontal="left" vertical="top"/>
    </xf>
    <xf numFmtId="0" fontId="19" fillId="25" borderId="14" xfId="3" applyFont="1" applyFill="1" applyBorder="1" applyAlignment="1">
      <alignment horizontal="left" vertical="top"/>
    </xf>
    <xf numFmtId="0" fontId="11" fillId="26" borderId="10" xfId="3" applyFont="1" applyFill="1" applyBorder="1" applyAlignment="1">
      <alignment horizontal="center" vertical="center"/>
    </xf>
    <xf numFmtId="0" fontId="11" fillId="26" borderId="7" xfId="3" quotePrefix="1" applyFont="1" applyFill="1" applyBorder="1" applyAlignment="1">
      <alignment horizontal="center" vertical="center"/>
    </xf>
    <xf numFmtId="0" fontId="20" fillId="19" borderId="10" xfId="3" applyFont="1" applyFill="1" applyBorder="1" applyAlignment="1">
      <alignment vertical="center"/>
    </xf>
    <xf numFmtId="0" fontId="16" fillId="19" borderId="7" xfId="3" applyFont="1" applyFill="1" applyBorder="1" applyAlignment="1">
      <alignment horizontal="center" vertical="center"/>
    </xf>
    <xf numFmtId="4" fontId="16" fillId="28" borderId="7" xfId="3" quotePrefix="1" applyNumberFormat="1" applyFont="1" applyFill="1" applyBorder="1" applyAlignment="1">
      <alignment horizontal="center" vertical="center"/>
    </xf>
    <xf numFmtId="0" fontId="1" fillId="19" borderId="10" xfId="3" applyFont="1" applyFill="1" applyBorder="1" applyAlignment="1">
      <alignment horizontal="center" vertical="center"/>
    </xf>
    <xf numFmtId="4" fontId="11" fillId="29" borderId="40" xfId="3" applyNumberFormat="1" applyFont="1" applyFill="1" applyBorder="1" applyAlignment="1">
      <alignment horizontal="center" vertical="center"/>
    </xf>
    <xf numFmtId="3" fontId="16" fillId="19" borderId="7" xfId="3" applyNumberFormat="1" applyFont="1" applyFill="1" applyBorder="1" applyAlignment="1">
      <alignment horizontal="center" vertical="center"/>
    </xf>
    <xf numFmtId="2" fontId="19" fillId="26" borderId="15" xfId="3" applyNumberFormat="1" applyFont="1" applyFill="1" applyBorder="1" applyAlignment="1">
      <alignment horizontal="center" vertical="center"/>
    </xf>
    <xf numFmtId="2" fontId="19" fillId="30" borderId="15" xfId="3" applyNumberFormat="1" applyFont="1" applyFill="1" applyBorder="1" applyAlignment="1">
      <alignment horizontal="center" vertical="center"/>
    </xf>
    <xf numFmtId="0" fontId="11" fillId="25" borderId="13" xfId="3" applyFont="1" applyFill="1" applyBorder="1" applyAlignment="1">
      <alignment horizontal="center" vertical="center" wrapText="1"/>
    </xf>
    <xf numFmtId="0" fontId="20" fillId="5" borderId="13" xfId="3" applyFont="1" applyFill="1" applyBorder="1" applyAlignment="1">
      <alignment horizontal="left" vertical="top"/>
    </xf>
    <xf numFmtId="0" fontId="20" fillId="5" borderId="10" xfId="3" applyFont="1" applyFill="1" applyBorder="1" applyAlignment="1">
      <alignment horizontal="center" vertical="center"/>
    </xf>
    <xf numFmtId="0" fontId="16" fillId="5" borderId="7" xfId="3" applyFont="1" applyFill="1" applyBorder="1" applyAlignment="1">
      <alignment horizontal="center" vertical="center"/>
    </xf>
    <xf numFmtId="0" fontId="34" fillId="31" borderId="13" xfId="3" applyFont="1" applyFill="1" applyBorder="1" applyAlignment="1">
      <alignment horizontal="left" vertical="top"/>
    </xf>
    <xf numFmtId="0" fontId="51" fillId="31" borderId="13" xfId="3" applyFont="1" applyFill="1" applyBorder="1" applyAlignment="1">
      <alignment horizontal="left" vertical="top"/>
    </xf>
    <xf numFmtId="0" fontId="19" fillId="29" borderId="26" xfId="3" applyFont="1" applyFill="1" applyBorder="1" applyAlignment="1">
      <alignment vertical="center"/>
    </xf>
    <xf numFmtId="0" fontId="19" fillId="29" borderId="28" xfId="3" applyFont="1" applyFill="1" applyBorder="1" applyAlignment="1">
      <alignment vertical="center"/>
    </xf>
    <xf numFmtId="0" fontId="54" fillId="4" borderId="26" xfId="1" applyFont="1" applyFill="1" applyBorder="1" applyAlignment="1">
      <alignment horizontal="center" vertical="center"/>
    </xf>
    <xf numFmtId="0" fontId="54" fillId="4" borderId="26" xfId="2" applyFont="1" applyFill="1" applyBorder="1" applyAlignment="1">
      <alignment horizontal="center" vertical="center"/>
    </xf>
    <xf numFmtId="0" fontId="54" fillId="4" borderId="28" xfId="2" applyFont="1" applyFill="1" applyBorder="1" applyAlignment="1">
      <alignment horizontal="center" vertical="center"/>
    </xf>
    <xf numFmtId="0" fontId="54" fillId="4" borderId="4" xfId="1" applyFont="1" applyFill="1" applyBorder="1" applyAlignment="1">
      <alignment horizontal="left" vertical="center" wrapText="1"/>
    </xf>
    <xf numFmtId="0" fontId="45" fillId="4" borderId="4" xfId="2" applyFont="1" applyFill="1" applyBorder="1" applyAlignment="1">
      <alignment horizontal="left" vertical="center" wrapText="1"/>
    </xf>
    <xf numFmtId="0" fontId="54" fillId="4" borderId="4" xfId="2" applyFont="1" applyFill="1" applyBorder="1" applyAlignment="1">
      <alignment horizontal="left" vertical="center" wrapText="1"/>
    </xf>
    <xf numFmtId="0" fontId="54" fillId="4" borderId="51" xfId="2" applyFont="1" applyFill="1" applyBorder="1" applyAlignment="1">
      <alignment horizontal="left" vertical="center" wrapText="1"/>
    </xf>
    <xf numFmtId="0" fontId="54" fillId="29" borderId="26" xfId="1" applyFont="1" applyFill="1" applyBorder="1" applyAlignment="1">
      <alignment horizontal="center" vertical="center" wrapText="1"/>
    </xf>
    <xf numFmtId="0" fontId="54" fillId="29" borderId="4" xfId="1" applyFont="1" applyFill="1" applyBorder="1" applyAlignment="1">
      <alignment horizontal="left" vertical="center"/>
    </xf>
    <xf numFmtId="0" fontId="54" fillId="29" borderId="26" xfId="2" applyFont="1" applyFill="1" applyBorder="1" applyAlignment="1">
      <alignment horizontal="center" vertical="center" wrapText="1"/>
    </xf>
    <xf numFmtId="0" fontId="54" fillId="29" borderId="4" xfId="2" applyFont="1" applyFill="1" applyBorder="1" applyAlignment="1">
      <alignment horizontal="left" vertical="center"/>
    </xf>
    <xf numFmtId="0" fontId="54" fillId="29" borderId="4" xfId="0" applyFont="1" applyFill="1" applyBorder="1" applyAlignment="1">
      <alignment horizontal="left" vertical="center"/>
    </xf>
    <xf numFmtId="0" fontId="54" fillId="29" borderId="42" xfId="0" applyFont="1" applyFill="1" applyBorder="1" applyAlignment="1">
      <alignment horizontal="left" vertical="center"/>
    </xf>
    <xf numFmtId="0" fontId="55" fillId="29" borderId="4" xfId="0" applyFont="1" applyFill="1" applyBorder="1"/>
    <xf numFmtId="0" fontId="55" fillId="29" borderId="42" xfId="0" applyFont="1" applyFill="1" applyBorder="1"/>
    <xf numFmtId="0" fontId="20" fillId="0" borderId="29" xfId="3" applyFont="1" applyBorder="1"/>
    <xf numFmtId="0" fontId="20" fillId="0" borderId="30" xfId="3" applyFont="1" applyBorder="1"/>
    <xf numFmtId="0" fontId="19" fillId="5" borderId="35" xfId="3" applyFont="1" applyFill="1" applyBorder="1" applyAlignment="1">
      <alignment vertical="center"/>
    </xf>
    <xf numFmtId="0" fontId="19" fillId="5" borderId="29" xfId="3" applyFont="1" applyFill="1" applyBorder="1" applyAlignment="1">
      <alignment horizontal="left" vertical="top" wrapText="1"/>
    </xf>
    <xf numFmtId="2" fontId="19" fillId="5" borderId="0" xfId="3" quotePrefix="1" applyNumberFormat="1" applyFont="1" applyFill="1" applyAlignment="1">
      <alignment horizontal="right"/>
    </xf>
    <xf numFmtId="0" fontId="20" fillId="5" borderId="39" xfId="3" applyFont="1" applyFill="1" applyBorder="1"/>
    <xf numFmtId="0" fontId="55" fillId="0" borderId="0" xfId="3" applyFont="1" applyAlignment="1">
      <alignment horizontal="center" vertical="center"/>
    </xf>
    <xf numFmtId="0" fontId="55" fillId="14" borderId="0" xfId="3" applyFont="1" applyFill="1" applyAlignment="1">
      <alignment horizontal="center" vertical="center"/>
    </xf>
    <xf numFmtId="0" fontId="55" fillId="14" borderId="39" xfId="3" applyFont="1" applyFill="1" applyBorder="1" applyAlignment="1">
      <alignment horizontal="center" vertical="center"/>
    </xf>
    <xf numFmtId="0" fontId="55" fillId="0" borderId="0" xfId="3" applyFont="1"/>
    <xf numFmtId="0" fontId="54" fillId="15" borderId="0" xfId="3" applyFont="1" applyFill="1" applyAlignment="1">
      <alignment horizontal="center" vertical="center"/>
    </xf>
    <xf numFmtId="165" fontId="55" fillId="14" borderId="0" xfId="6" applyNumberFormat="1" applyFont="1" applyFill="1" applyBorder="1" applyAlignment="1">
      <alignment horizontal="center" vertical="center"/>
    </xf>
    <xf numFmtId="0" fontId="60" fillId="0" borderId="0" xfId="3" applyFont="1" applyAlignment="1">
      <alignment horizontal="right"/>
    </xf>
    <xf numFmtId="40" fontId="55" fillId="14" borderId="39" xfId="3" quotePrefix="1" applyNumberFormat="1" applyFont="1" applyFill="1" applyBorder="1"/>
    <xf numFmtId="40" fontId="55" fillId="14" borderId="39" xfId="3" applyNumberFormat="1" applyFont="1" applyFill="1" applyBorder="1"/>
    <xf numFmtId="0" fontId="55" fillId="0" borderId="39" xfId="3" applyFont="1" applyBorder="1"/>
    <xf numFmtId="0" fontId="55" fillId="0" borderId="0" xfId="3" applyFont="1" applyAlignment="1">
      <alignment vertical="center"/>
    </xf>
    <xf numFmtId="0" fontId="54" fillId="15" borderId="0" xfId="3" applyFont="1" applyFill="1" applyAlignment="1">
      <alignment vertical="center"/>
    </xf>
    <xf numFmtId="165" fontId="55" fillId="14" borderId="0" xfId="6" applyNumberFormat="1" applyFont="1" applyFill="1" applyBorder="1" applyAlignment="1">
      <alignment vertical="center"/>
    </xf>
    <xf numFmtId="40" fontId="55" fillId="14" borderId="0" xfId="3" quotePrefix="1" applyNumberFormat="1" applyFont="1" applyFill="1"/>
    <xf numFmtId="40" fontId="55" fillId="14" borderId="0" xfId="3" applyNumberFormat="1" applyFont="1" applyFill="1"/>
    <xf numFmtId="0" fontId="54" fillId="5" borderId="18" xfId="3" applyFont="1" applyFill="1" applyBorder="1" applyAlignment="1">
      <alignment vertical="top"/>
    </xf>
    <xf numFmtId="0" fontId="54" fillId="5" borderId="32" xfId="3" applyFont="1" applyFill="1" applyBorder="1" applyAlignment="1">
      <alignment horizontal="right"/>
    </xf>
    <xf numFmtId="0" fontId="55" fillId="5" borderId="29" xfId="3" applyFont="1" applyFill="1" applyBorder="1" applyAlignment="1">
      <alignment vertical="top"/>
    </xf>
    <xf numFmtId="0" fontId="54" fillId="5" borderId="0" xfId="3" applyFont="1" applyFill="1" applyAlignment="1">
      <alignment horizontal="right"/>
    </xf>
    <xf numFmtId="8" fontId="55" fillId="5" borderId="0" xfId="6" applyNumberFormat="1" applyFont="1" applyFill="1" applyBorder="1"/>
    <xf numFmtId="0" fontId="55" fillId="5" borderId="0" xfId="3" applyFont="1" applyFill="1"/>
    <xf numFmtId="0" fontId="54" fillId="5" borderId="29" xfId="3" applyFont="1" applyFill="1" applyBorder="1" applyAlignment="1">
      <alignment horizontal="left" vertical="top" wrapText="1"/>
    </xf>
    <xf numFmtId="2" fontId="54" fillId="5" borderId="0" xfId="3" quotePrefix="1" applyNumberFormat="1" applyFont="1" applyFill="1" applyAlignment="1">
      <alignment horizontal="right"/>
    </xf>
    <xf numFmtId="0" fontId="54" fillId="29" borderId="18" xfId="3" applyFont="1" applyFill="1" applyBorder="1"/>
    <xf numFmtId="0" fontId="55" fillId="29" borderId="29" xfId="3" applyFont="1" applyFill="1" applyBorder="1" applyAlignment="1">
      <alignment horizontal="left" vertical="top"/>
    </xf>
    <xf numFmtId="0" fontId="55" fillId="29" borderId="35" xfId="3" applyFont="1" applyFill="1" applyBorder="1" applyAlignment="1">
      <alignment horizontal="left" vertical="top"/>
    </xf>
    <xf numFmtId="0" fontId="58" fillId="29" borderId="29" xfId="3" applyFont="1" applyFill="1" applyBorder="1" applyAlignment="1">
      <alignment horizontal="left" vertical="top"/>
    </xf>
    <xf numFmtId="0" fontId="59" fillId="15" borderId="0" xfId="3" applyFont="1" applyFill="1" applyAlignment="1">
      <alignment horizontal="left" vertical="top"/>
    </xf>
    <xf numFmtId="0" fontId="55" fillId="15" borderId="0" xfId="3" applyFont="1" applyFill="1" applyAlignment="1">
      <alignment horizontal="left" vertical="top"/>
    </xf>
    <xf numFmtId="0" fontId="54" fillId="15" borderId="0" xfId="3" applyFont="1" applyFill="1" applyAlignment="1">
      <alignment horizontal="left" vertical="top"/>
    </xf>
    <xf numFmtId="10" fontId="55" fillId="14" borderId="39" xfId="3" applyNumberFormat="1" applyFont="1" applyFill="1" applyBorder="1" applyAlignment="1">
      <alignment horizontal="center" vertical="center"/>
    </xf>
    <xf numFmtId="0" fontId="55" fillId="29" borderId="18" xfId="3" applyFont="1" applyFill="1" applyBorder="1" applyAlignment="1">
      <alignment horizontal="left" vertical="top"/>
    </xf>
    <xf numFmtId="10" fontId="55" fillId="14" borderId="32" xfId="3" applyNumberFormat="1" applyFont="1" applyFill="1" applyBorder="1" applyAlignment="1">
      <alignment horizontal="center" vertical="center"/>
    </xf>
    <xf numFmtId="0" fontId="55" fillId="14" borderId="32" xfId="3" applyFont="1" applyFill="1" applyBorder="1" applyAlignment="1">
      <alignment horizontal="center" vertical="center"/>
    </xf>
    <xf numFmtId="0" fontId="55" fillId="29" borderId="0" xfId="3" applyFont="1" applyFill="1" applyAlignment="1">
      <alignment horizontal="center" vertical="center"/>
    </xf>
    <xf numFmtId="0" fontId="54" fillId="29" borderId="32" xfId="3" applyFont="1" applyFill="1" applyBorder="1" applyAlignment="1">
      <alignment horizontal="center" vertical="center"/>
    </xf>
    <xf numFmtId="0" fontId="55" fillId="5" borderId="29" xfId="3" applyFont="1" applyFill="1" applyBorder="1" applyAlignment="1">
      <alignment horizontal="left" vertical="top"/>
    </xf>
    <xf numFmtId="0" fontId="20" fillId="5" borderId="0" xfId="3" applyFont="1" applyFill="1"/>
    <xf numFmtId="0" fontId="28" fillId="8" borderId="17" xfId="3" applyFont="1" applyFill="1" applyBorder="1"/>
    <xf numFmtId="0" fontId="25" fillId="8" borderId="0" xfId="3" applyFont="1" applyFill="1" applyAlignment="1">
      <alignment horizontal="center" wrapText="1"/>
    </xf>
    <xf numFmtId="0" fontId="1" fillId="8" borderId="16" xfId="3" applyFont="1" applyFill="1" applyBorder="1"/>
    <xf numFmtId="0" fontId="26" fillId="0" borderId="9" xfId="3" quotePrefix="1" applyFont="1" applyBorder="1"/>
    <xf numFmtId="0" fontId="1" fillId="20" borderId="9" xfId="3" applyFont="1" applyFill="1" applyBorder="1"/>
    <xf numFmtId="0" fontId="26" fillId="1" borderId="9" xfId="3" quotePrefix="1" applyFont="1" applyFill="1" applyBorder="1"/>
    <xf numFmtId="0" fontId="27" fillId="16" borderId="18" xfId="3" applyFont="1" applyFill="1" applyBorder="1"/>
    <xf numFmtId="0" fontId="61" fillId="16" borderId="32" xfId="3" applyFont="1" applyFill="1" applyBorder="1"/>
    <xf numFmtId="0" fontId="27" fillId="16" borderId="32" xfId="3" applyFont="1" applyFill="1" applyBorder="1"/>
    <xf numFmtId="0" fontId="27" fillId="16" borderId="33" xfId="3" applyFont="1" applyFill="1" applyBorder="1"/>
    <xf numFmtId="0" fontId="12" fillId="9" borderId="0" xfId="3" applyFont="1" applyFill="1" applyAlignment="1">
      <alignment horizontal="center"/>
    </xf>
    <xf numFmtId="0" fontId="11" fillId="18" borderId="0" xfId="3" applyFont="1" applyFill="1" applyAlignment="1">
      <alignment horizontal="center" vertical="center" wrapText="1"/>
    </xf>
    <xf numFmtId="0" fontId="11" fillId="9" borderId="0" xfId="3" applyFont="1" applyFill="1" applyAlignment="1">
      <alignment horizontal="center" vertical="center" wrapText="1"/>
    </xf>
    <xf numFmtId="0" fontId="11" fillId="9" borderId="30" xfId="3" applyFont="1" applyFill="1" applyBorder="1" applyAlignment="1">
      <alignment horizontal="center" vertical="center" wrapText="1"/>
    </xf>
    <xf numFmtId="0" fontId="12" fillId="18" borderId="0" xfId="3" applyFont="1" applyFill="1" applyAlignment="1">
      <alignment horizontal="center" vertical="center"/>
    </xf>
    <xf numFmtId="0" fontId="12" fillId="9" borderId="0" xfId="3" applyFont="1" applyFill="1" applyAlignment="1">
      <alignment horizontal="center" vertical="center"/>
    </xf>
    <xf numFmtId="0" fontId="10" fillId="10" borderId="29" xfId="3" applyFont="1" applyFill="1" applyBorder="1" applyAlignment="1">
      <alignment horizontal="left" vertical="top"/>
    </xf>
    <xf numFmtId="164" fontId="10" fillId="10" borderId="30" xfId="7" applyFont="1" applyFill="1" applyBorder="1" applyAlignment="1">
      <alignment horizontal="center"/>
    </xf>
    <xf numFmtId="0" fontId="12" fillId="11" borderId="29" xfId="3" applyFont="1" applyFill="1" applyBorder="1" applyAlignment="1">
      <alignment horizontal="left" vertical="top"/>
    </xf>
    <xf numFmtId="0" fontId="12" fillId="11" borderId="0" xfId="3" quotePrefix="1" applyFont="1" applyFill="1" applyAlignment="1">
      <alignment horizontal="center"/>
    </xf>
    <xf numFmtId="0" fontId="12" fillId="18" borderId="0" xfId="3" quotePrefix="1" applyFont="1" applyFill="1" applyAlignment="1">
      <alignment horizontal="center" vertical="center"/>
    </xf>
    <xf numFmtId="0" fontId="12" fillId="11" borderId="0" xfId="3" quotePrefix="1" applyFont="1" applyFill="1" applyAlignment="1">
      <alignment horizontal="center" vertical="center"/>
    </xf>
    <xf numFmtId="0" fontId="12" fillId="11" borderId="30" xfId="3" quotePrefix="1" applyFont="1" applyFill="1" applyBorder="1" applyAlignment="1">
      <alignment horizontal="center" vertical="center"/>
    </xf>
    <xf numFmtId="164" fontId="10" fillId="12" borderId="30" xfId="7" applyFont="1" applyFill="1" applyBorder="1" applyAlignment="1">
      <alignment horizontal="center" vertical="center"/>
    </xf>
    <xf numFmtId="0" fontId="13" fillId="10" borderId="29" xfId="3" applyFont="1" applyFill="1" applyBorder="1" applyAlignment="1">
      <alignment horizontal="left" vertical="top"/>
    </xf>
    <xf numFmtId="164" fontId="10" fillId="10" borderId="30" xfId="7" applyFont="1" applyFill="1" applyBorder="1" applyAlignment="1">
      <alignment horizontal="center" vertical="center"/>
    </xf>
    <xf numFmtId="0" fontId="30" fillId="10" borderId="29" xfId="3" applyFont="1" applyFill="1" applyBorder="1" applyAlignment="1">
      <alignment horizontal="left" vertical="top"/>
    </xf>
    <xf numFmtId="0" fontId="12" fillId="10" borderId="35" xfId="3" applyFont="1" applyFill="1" applyBorder="1" applyAlignment="1">
      <alignment horizontal="left" vertical="top"/>
    </xf>
    <xf numFmtId="2" fontId="19" fillId="10" borderId="39" xfId="7" applyNumberFormat="1" applyFont="1" applyFill="1" applyBorder="1" applyAlignment="1">
      <alignment horizontal="center"/>
    </xf>
    <xf numFmtId="2" fontId="19" fillId="19" borderId="39" xfId="7" applyNumberFormat="1" applyFont="1" applyFill="1" applyBorder="1" applyAlignment="1">
      <alignment horizontal="center" vertical="center"/>
    </xf>
    <xf numFmtId="2" fontId="19" fillId="10" borderId="39" xfId="7" applyNumberFormat="1" applyFont="1" applyFill="1" applyBorder="1" applyAlignment="1">
      <alignment horizontal="center" vertical="center"/>
    </xf>
    <xf numFmtId="2" fontId="19" fillId="10" borderId="36" xfId="7" applyNumberFormat="1" applyFont="1" applyFill="1" applyBorder="1" applyAlignment="1">
      <alignment horizontal="center" vertical="center"/>
    </xf>
    <xf numFmtId="0" fontId="12" fillId="11" borderId="18" xfId="3" applyFont="1" applyFill="1" applyBorder="1" applyAlignment="1">
      <alignment horizontal="left" vertical="top"/>
    </xf>
    <xf numFmtId="2" fontId="12" fillId="11" borderId="32" xfId="3" applyNumberFormat="1" applyFont="1" applyFill="1" applyBorder="1" applyAlignment="1">
      <alignment horizontal="center"/>
    </xf>
    <xf numFmtId="2" fontId="12" fillId="18" borderId="32" xfId="3" applyNumberFormat="1" applyFont="1" applyFill="1" applyBorder="1" applyAlignment="1">
      <alignment horizontal="center" vertical="center"/>
    </xf>
    <xf numFmtId="2" fontId="12" fillId="11" borderId="32" xfId="3" applyNumberFormat="1" applyFont="1" applyFill="1" applyBorder="1" applyAlignment="1">
      <alignment horizontal="center" vertical="center"/>
    </xf>
    <xf numFmtId="2" fontId="12" fillId="11" borderId="33" xfId="3" applyNumberFormat="1" applyFont="1" applyFill="1" applyBorder="1" applyAlignment="1">
      <alignment horizontal="center" vertical="center"/>
    </xf>
    <xf numFmtId="2" fontId="10" fillId="10" borderId="30" xfId="7" applyNumberFormat="1" applyFont="1" applyFill="1" applyBorder="1" applyAlignment="1">
      <alignment horizontal="center" vertical="center"/>
    </xf>
    <xf numFmtId="0" fontId="12" fillId="10" borderId="29" xfId="3" applyFont="1" applyFill="1" applyBorder="1" applyAlignment="1">
      <alignment horizontal="left" vertical="top"/>
    </xf>
    <xf numFmtId="2" fontId="12" fillId="10" borderId="30" xfId="7" applyNumberFormat="1" applyFont="1" applyFill="1" applyBorder="1" applyAlignment="1">
      <alignment horizontal="center" vertical="center"/>
    </xf>
    <xf numFmtId="0" fontId="10" fillId="6" borderId="29" xfId="3" applyFont="1" applyFill="1" applyBorder="1" applyAlignment="1">
      <alignment horizontal="left" vertical="center"/>
    </xf>
    <xf numFmtId="2" fontId="10" fillId="6" borderId="30" xfId="3" applyNumberFormat="1" applyFont="1" applyFill="1" applyBorder="1" applyAlignment="1">
      <alignment horizontal="center" vertical="center"/>
    </xf>
    <xf numFmtId="0" fontId="12" fillId="13" borderId="29" xfId="3" applyFont="1" applyFill="1" applyBorder="1" applyAlignment="1">
      <alignment horizontal="left" vertical="top"/>
    </xf>
    <xf numFmtId="2" fontId="12" fillId="22" borderId="30" xfId="7" applyNumberFormat="1" applyFont="1" applyFill="1" applyBorder="1" applyAlignment="1">
      <alignment horizontal="center" vertical="center"/>
    </xf>
    <xf numFmtId="0" fontId="10" fillId="13" borderId="29" xfId="3" applyFont="1" applyFill="1" applyBorder="1" applyAlignment="1">
      <alignment horizontal="left" vertical="top"/>
    </xf>
    <xf numFmtId="0" fontId="12" fillId="13" borderId="35" xfId="3" applyFont="1" applyFill="1" applyBorder="1" applyAlignment="1">
      <alignment horizontal="left" vertical="top"/>
    </xf>
    <xf numFmtId="2" fontId="12" fillId="13" borderId="39" xfId="7" applyNumberFormat="1" applyFont="1" applyFill="1" applyBorder="1" applyAlignment="1">
      <alignment horizontal="center"/>
    </xf>
    <xf numFmtId="2" fontId="12" fillId="19" borderId="39" xfId="7" applyNumberFormat="1" applyFont="1" applyFill="1" applyBorder="1" applyAlignment="1">
      <alignment horizontal="center" vertical="center"/>
    </xf>
    <xf numFmtId="2" fontId="12" fillId="22" borderId="39" xfId="7" applyNumberFormat="1" applyFont="1" applyFill="1" applyBorder="1" applyAlignment="1">
      <alignment horizontal="center" vertical="center"/>
    </xf>
    <xf numFmtId="2" fontId="12" fillId="22" borderId="36" xfId="7" applyNumberFormat="1" applyFont="1" applyFill="1" applyBorder="1" applyAlignment="1">
      <alignment horizontal="center" vertical="center"/>
    </xf>
    <xf numFmtId="0" fontId="27" fillId="23" borderId="0" xfId="3" applyFont="1" applyFill="1" applyAlignment="1">
      <alignment horizontal="center" vertical="center"/>
    </xf>
    <xf numFmtId="0" fontId="62" fillId="24" borderId="0" xfId="3" applyFont="1" applyFill="1" applyAlignment="1">
      <alignment horizontal="center" wrapText="1"/>
    </xf>
    <xf numFmtId="0" fontId="62" fillId="23" borderId="0" xfId="3" applyFont="1" applyFill="1" applyAlignment="1">
      <alignment horizontal="center" vertical="center" wrapText="1"/>
    </xf>
    <xf numFmtId="0" fontId="62" fillId="23" borderId="30" xfId="3" applyFont="1" applyFill="1" applyBorder="1" applyAlignment="1">
      <alignment horizontal="center" vertical="center" wrapText="1"/>
    </xf>
    <xf numFmtId="0" fontId="62" fillId="24" borderId="0" xfId="3" applyFont="1" applyFill="1" applyAlignment="1">
      <alignment horizontal="center"/>
    </xf>
    <xf numFmtId="0" fontId="11" fillId="25" borderId="29" xfId="3" applyFont="1" applyFill="1" applyBorder="1"/>
    <xf numFmtId="0" fontId="20" fillId="27" borderId="29" xfId="3" applyFont="1" applyFill="1" applyBorder="1"/>
    <xf numFmtId="0" fontId="19" fillId="25" borderId="35" xfId="3" applyFont="1" applyFill="1" applyBorder="1"/>
    <xf numFmtId="2" fontId="19" fillId="26" borderId="39" xfId="3" applyNumberFormat="1" applyFont="1" applyFill="1" applyBorder="1" applyAlignment="1">
      <alignment horizontal="center"/>
    </xf>
    <xf numFmtId="0" fontId="11" fillId="26" borderId="0" xfId="3" applyFont="1" applyFill="1" applyAlignment="1">
      <alignment horizontal="center"/>
    </xf>
    <xf numFmtId="0" fontId="20" fillId="19" borderId="0" xfId="3" applyFont="1" applyFill="1" applyAlignment="1">
      <alignment horizontal="center"/>
    </xf>
    <xf numFmtId="0" fontId="62" fillId="23" borderId="18" xfId="3" applyFont="1" applyFill="1" applyBorder="1" applyAlignment="1">
      <alignment horizontal="center" vertical="center" wrapText="1"/>
    </xf>
    <xf numFmtId="0" fontId="62" fillId="24" borderId="29" xfId="3" applyFont="1" applyFill="1" applyBorder="1" applyAlignment="1">
      <alignment horizontal="center" wrapText="1"/>
    </xf>
    <xf numFmtId="0" fontId="62" fillId="24" borderId="29" xfId="3" applyFont="1" applyFill="1" applyBorder="1" applyAlignment="1">
      <alignment horizontal="center"/>
    </xf>
    <xf numFmtId="0" fontId="11" fillId="26" borderId="2" xfId="3" quotePrefix="1" applyFont="1" applyFill="1" applyBorder="1" applyAlignment="1">
      <alignment horizontal="center"/>
    </xf>
    <xf numFmtId="0" fontId="9" fillId="19" borderId="2" xfId="3" applyFont="1" applyFill="1" applyBorder="1" applyAlignment="1">
      <alignment horizontal="center"/>
    </xf>
    <xf numFmtId="2" fontId="19" fillId="26" borderId="35" xfId="3" applyNumberFormat="1" applyFont="1" applyFill="1" applyBorder="1" applyAlignment="1">
      <alignment horizontal="center"/>
    </xf>
    <xf numFmtId="0" fontId="62" fillId="23" borderId="0" xfId="3" applyFont="1" applyFill="1" applyAlignment="1">
      <alignment horizontal="center" vertical="center"/>
    </xf>
    <xf numFmtId="0" fontId="11" fillId="26" borderId="13" xfId="3" quotePrefix="1" applyFont="1" applyFill="1" applyBorder="1" applyAlignment="1">
      <alignment horizontal="center"/>
    </xf>
    <xf numFmtId="0" fontId="9" fillId="19" borderId="13" xfId="3" applyFont="1" applyFill="1" applyBorder="1" applyAlignment="1">
      <alignment horizontal="center"/>
    </xf>
    <xf numFmtId="0" fontId="19" fillId="25" borderId="7" xfId="3" quotePrefix="1" applyFont="1" applyFill="1" applyBorder="1" applyAlignment="1">
      <alignment horizontal="center"/>
    </xf>
    <xf numFmtId="0" fontId="19" fillId="25" borderId="21" xfId="3" quotePrefix="1" applyFont="1" applyFill="1" applyBorder="1" applyAlignment="1">
      <alignment horizontal="center"/>
    </xf>
    <xf numFmtId="0" fontId="20" fillId="27" borderId="7" xfId="3" applyFont="1" applyFill="1" applyBorder="1"/>
    <xf numFmtId="0" fontId="20" fillId="27" borderId="21" xfId="3" applyFont="1" applyFill="1" applyBorder="1"/>
    <xf numFmtId="2" fontId="19" fillId="25" borderId="53" xfId="3" applyNumberFormat="1" applyFont="1" applyFill="1" applyBorder="1" applyAlignment="1">
      <alignment horizontal="center"/>
    </xf>
    <xf numFmtId="2" fontId="19" fillId="25" borderId="23" xfId="3" applyNumberFormat="1" applyFont="1" applyFill="1" applyBorder="1" applyAlignment="1">
      <alignment horizontal="center"/>
    </xf>
    <xf numFmtId="0" fontId="62" fillId="23" borderId="29" xfId="3" applyFont="1" applyFill="1" applyBorder="1" applyAlignment="1">
      <alignment horizontal="center" vertical="center"/>
    </xf>
    <xf numFmtId="0" fontId="19" fillId="25" borderId="2" xfId="3" quotePrefix="1" applyFont="1" applyFill="1" applyBorder="1" applyAlignment="1">
      <alignment horizontal="center"/>
    </xf>
    <xf numFmtId="0" fontId="20" fillId="27" borderId="2" xfId="3" applyFont="1" applyFill="1" applyBorder="1"/>
    <xf numFmtId="2" fontId="19" fillId="25" borderId="22" xfId="3" applyNumberFormat="1" applyFont="1" applyFill="1" applyBorder="1" applyAlignment="1">
      <alignment horizontal="center"/>
    </xf>
    <xf numFmtId="0" fontId="19" fillId="29" borderId="26" xfId="2" applyFont="1" applyFill="1" applyBorder="1" applyAlignment="1">
      <alignment vertical="center" wrapText="1"/>
    </xf>
    <xf numFmtId="0" fontId="56" fillId="0" borderId="4" xfId="0" applyFont="1" applyBorder="1" applyAlignment="1" applyProtection="1">
      <alignment horizontal="left" vertical="center"/>
      <protection locked="0"/>
    </xf>
    <xf numFmtId="0" fontId="56" fillId="0" borderId="42" xfId="0" applyFont="1" applyBorder="1" applyAlignment="1" applyProtection="1">
      <alignment horizontal="left" vertical="center"/>
      <protection locked="0"/>
    </xf>
    <xf numFmtId="0" fontId="56" fillId="0" borderId="51" xfId="0" applyFont="1" applyBorder="1" applyAlignment="1" applyProtection="1">
      <alignment horizontal="left" vertical="center"/>
      <protection locked="0"/>
    </xf>
    <xf numFmtId="0" fontId="56" fillId="0" borderId="43" xfId="0" applyFont="1" applyBorder="1" applyAlignment="1" applyProtection="1">
      <alignment horizontal="left" vertical="center"/>
      <protection locked="0"/>
    </xf>
    <xf numFmtId="0" fontId="2" fillId="0" borderId="0" xfId="3" applyFont="1" applyAlignment="1">
      <alignment wrapText="1"/>
    </xf>
    <xf numFmtId="0" fontId="66" fillId="0" borderId="0" xfId="3" applyFont="1"/>
    <xf numFmtId="0" fontId="2" fillId="0" borderId="37" xfId="3" applyFont="1" applyBorder="1" applyAlignment="1">
      <alignment horizontal="center"/>
    </xf>
    <xf numFmtId="0" fontId="2" fillId="0" borderId="38" xfId="0" applyFont="1" applyBorder="1" applyAlignment="1">
      <alignment horizontal="center"/>
    </xf>
    <xf numFmtId="0" fontId="37" fillId="0" borderId="38" xfId="0" applyFont="1" applyBorder="1" applyAlignment="1">
      <alignment horizontal="center"/>
    </xf>
    <xf numFmtId="0" fontId="2" fillId="0" borderId="52" xfId="0" applyFont="1" applyBorder="1" applyAlignment="1">
      <alignment horizontal="center"/>
    </xf>
    <xf numFmtId="0" fontId="1" fillId="33" borderId="54" xfId="3" applyFont="1" applyFill="1" applyBorder="1"/>
    <xf numFmtId="10" fontId="1" fillId="33" borderId="55" xfId="3" applyNumberFormat="1" applyFont="1" applyFill="1" applyBorder="1"/>
    <xf numFmtId="10" fontId="1" fillId="33" borderId="56" xfId="3" applyNumberFormat="1" applyFont="1" applyFill="1" applyBorder="1"/>
    <xf numFmtId="10" fontId="1" fillId="33" borderId="57" xfId="3" applyNumberFormat="1" applyFont="1" applyFill="1" applyBorder="1"/>
    <xf numFmtId="0" fontId="1" fillId="33" borderId="58" xfId="3" applyFont="1" applyFill="1" applyBorder="1"/>
    <xf numFmtId="10" fontId="1" fillId="33" borderId="59" xfId="3" applyNumberFormat="1" applyFont="1" applyFill="1" applyBorder="1"/>
    <xf numFmtId="10" fontId="1" fillId="33" borderId="60" xfId="3" applyNumberFormat="1" applyFont="1" applyFill="1" applyBorder="1"/>
    <xf numFmtId="10" fontId="1" fillId="33" borderId="61" xfId="3" applyNumberFormat="1" applyFont="1" applyFill="1" applyBorder="1"/>
    <xf numFmtId="10" fontId="1" fillId="0" borderId="0" xfId="3" applyNumberFormat="1" applyFont="1"/>
    <xf numFmtId="167" fontId="3" fillId="33" borderId="55" xfId="3" applyNumberFormat="1" applyFill="1" applyBorder="1"/>
    <xf numFmtId="167" fontId="3" fillId="33" borderId="56" xfId="3" applyNumberFormat="1" applyFill="1" applyBorder="1"/>
    <xf numFmtId="167" fontId="3" fillId="33" borderId="57" xfId="3" applyNumberFormat="1" applyFill="1" applyBorder="1"/>
    <xf numFmtId="0" fontId="1" fillId="33" borderId="62" xfId="3" applyFont="1" applyFill="1" applyBorder="1"/>
    <xf numFmtId="167" fontId="3" fillId="33" borderId="63" xfId="3" applyNumberFormat="1" applyFill="1" applyBorder="1"/>
    <xf numFmtId="167" fontId="3" fillId="33" borderId="64" xfId="3" applyNumberFormat="1" applyFill="1" applyBorder="1"/>
    <xf numFmtId="167" fontId="3" fillId="33" borderId="65" xfId="3" applyNumberFormat="1" applyFill="1" applyBorder="1"/>
    <xf numFmtId="167" fontId="3" fillId="33" borderId="59" xfId="3" applyNumberFormat="1" applyFill="1" applyBorder="1"/>
    <xf numFmtId="167" fontId="3" fillId="33" borderId="60" xfId="3" applyNumberFormat="1" applyFill="1" applyBorder="1"/>
    <xf numFmtId="167" fontId="3" fillId="33" borderId="61" xfId="3" applyNumberFormat="1" applyFill="1" applyBorder="1"/>
    <xf numFmtId="0" fontId="66" fillId="34" borderId="41" xfId="3" applyFont="1" applyFill="1" applyBorder="1" applyAlignment="1">
      <alignment horizontal="center" vertical="center"/>
    </xf>
    <xf numFmtId="0" fontId="0" fillId="34" borderId="37" xfId="3" applyFont="1" applyFill="1" applyBorder="1" applyAlignment="1">
      <alignment horizontal="left" vertical="center" wrapText="1"/>
    </xf>
    <xf numFmtId="0" fontId="37" fillId="35" borderId="41" xfId="3" applyFont="1" applyFill="1" applyBorder="1" applyAlignment="1">
      <alignment horizontal="center" vertical="center"/>
    </xf>
    <xf numFmtId="0" fontId="0" fillId="0" borderId="32" xfId="3" applyFont="1" applyBorder="1" applyAlignment="1">
      <alignment horizontal="left" vertical="center" wrapText="1"/>
    </xf>
    <xf numFmtId="0" fontId="37" fillId="0" borderId="32" xfId="3" applyFont="1" applyBorder="1" applyAlignment="1">
      <alignment horizontal="center" vertical="center"/>
    </xf>
    <xf numFmtId="0" fontId="3" fillId="0" borderId="32" xfId="3" applyBorder="1" applyAlignment="1">
      <alignment horizontal="left" vertical="center"/>
    </xf>
    <xf numFmtId="0" fontId="37" fillId="34" borderId="66" xfId="3" applyFont="1" applyFill="1" applyBorder="1" applyAlignment="1">
      <alignment horizontal="center" vertical="center"/>
    </xf>
    <xf numFmtId="0" fontId="3" fillId="0" borderId="29" xfId="3" applyBorder="1" applyAlignment="1">
      <alignment horizontal="left" vertical="center"/>
    </xf>
    <xf numFmtId="0" fontId="37" fillId="34" borderId="34" xfId="3" applyFont="1" applyFill="1" applyBorder="1" applyAlignment="1">
      <alignment horizontal="center" vertical="center"/>
    </xf>
    <xf numFmtId="0" fontId="3" fillId="34" borderId="35" xfId="3" applyFill="1" applyBorder="1" applyAlignment="1">
      <alignment horizontal="left" vertical="center"/>
    </xf>
    <xf numFmtId="0" fontId="3" fillId="34" borderId="39" xfId="3" applyFill="1" applyBorder="1" applyAlignment="1">
      <alignment horizontal="left" vertical="center"/>
    </xf>
    <xf numFmtId="0" fontId="3" fillId="34" borderId="36" xfId="3" applyFill="1" applyBorder="1" applyAlignment="1">
      <alignment horizontal="left" vertical="center"/>
    </xf>
    <xf numFmtId="0" fontId="0" fillId="34" borderId="35" xfId="3" applyFont="1" applyFill="1" applyBorder="1" applyAlignment="1">
      <alignment horizontal="left" vertical="center" wrapText="1"/>
    </xf>
    <xf numFmtId="0" fontId="0" fillId="0" borderId="39" xfId="3" applyFont="1" applyBorder="1" applyAlignment="1">
      <alignment horizontal="left" vertical="center" wrapText="1"/>
    </xf>
    <xf numFmtId="0" fontId="37" fillId="0" borderId="39" xfId="3" applyFont="1" applyBorder="1" applyAlignment="1">
      <alignment horizontal="center" vertical="center"/>
    </xf>
    <xf numFmtId="0" fontId="3" fillId="0" borderId="39" xfId="3" applyBorder="1" applyAlignment="1">
      <alignment horizontal="left" vertical="center"/>
    </xf>
    <xf numFmtId="0" fontId="3" fillId="0" borderId="0" xfId="3" applyAlignment="1">
      <alignment horizontal="left" vertical="center"/>
    </xf>
    <xf numFmtId="0" fontId="0" fillId="0" borderId="37" xfId="3" applyFont="1" applyBorder="1" applyAlignment="1">
      <alignment horizontal="left" vertical="center" wrapText="1"/>
    </xf>
    <xf numFmtId="0" fontId="1" fillId="0" borderId="0" xfId="3" applyFont="1" applyAlignment="1">
      <alignment vertical="center" wrapText="1"/>
    </xf>
    <xf numFmtId="0" fontId="39" fillId="35" borderId="66" xfId="3" applyFont="1" applyFill="1" applyBorder="1" applyAlignment="1">
      <alignment horizontal="center"/>
    </xf>
    <xf numFmtId="0" fontId="37" fillId="35" borderId="62" xfId="3" applyFont="1" applyFill="1" applyBorder="1" applyAlignment="1">
      <alignment horizontal="center"/>
    </xf>
    <xf numFmtId="0" fontId="37" fillId="35" borderId="34" xfId="3" applyFont="1" applyFill="1" applyBorder="1" applyAlignment="1">
      <alignment horizontal="center"/>
    </xf>
    <xf numFmtId="0" fontId="1" fillId="0" borderId="0" xfId="3" applyFont="1" applyAlignment="1">
      <alignment horizontal="center" vertical="center"/>
    </xf>
    <xf numFmtId="0" fontId="2" fillId="0" borderId="32" xfId="3" applyFont="1" applyBorder="1"/>
    <xf numFmtId="0" fontId="2" fillId="0" borderId="0" xfId="0" applyFont="1" applyAlignment="1">
      <alignment horizontal="center" vertical="center"/>
    </xf>
    <xf numFmtId="0" fontId="37" fillId="0" borderId="0" xfId="0" applyFont="1" applyAlignment="1">
      <alignment horizontal="center" vertical="center"/>
    </xf>
    <xf numFmtId="0" fontId="2" fillId="0" borderId="39" xfId="3" applyFont="1" applyBorder="1" applyAlignment="1">
      <alignment horizontal="center"/>
    </xf>
    <xf numFmtId="0" fontId="0" fillId="0" borderId="66" xfId="3" applyFont="1" applyBorder="1"/>
    <xf numFmtId="0" fontId="37" fillId="35" borderId="56" xfId="3" applyFont="1" applyFill="1" applyBorder="1"/>
    <xf numFmtId="0" fontId="3" fillId="33" borderId="56" xfId="3" applyFill="1" applyBorder="1"/>
    <xf numFmtId="0" fontId="3" fillId="33" borderId="57" xfId="3" applyFill="1" applyBorder="1"/>
    <xf numFmtId="165" fontId="0" fillId="33" borderId="64" xfId="6" applyNumberFormat="1" applyFont="1" applyFill="1" applyBorder="1"/>
    <xf numFmtId="165" fontId="0" fillId="33" borderId="65" xfId="6" applyNumberFormat="1" applyFont="1" applyFill="1" applyBorder="1"/>
    <xf numFmtId="0" fontId="3" fillId="33" borderId="67" xfId="3" applyFill="1" applyBorder="1"/>
    <xf numFmtId="0" fontId="1" fillId="33" borderId="68" xfId="3" applyFont="1" applyFill="1" applyBorder="1"/>
    <xf numFmtId="165" fontId="0" fillId="33" borderId="70" xfId="6" applyNumberFormat="1" applyFont="1" applyFill="1" applyBorder="1"/>
    <xf numFmtId="165" fontId="0" fillId="33" borderId="71" xfId="6" applyNumberFormat="1" applyFont="1" applyFill="1" applyBorder="1"/>
    <xf numFmtId="0" fontId="3" fillId="33" borderId="68" xfId="3" applyFill="1" applyBorder="1"/>
    <xf numFmtId="0" fontId="1" fillId="33" borderId="72" xfId="3" applyFont="1" applyFill="1" applyBorder="1"/>
    <xf numFmtId="165" fontId="0" fillId="33" borderId="74" xfId="6" applyNumberFormat="1" applyFont="1" applyFill="1" applyBorder="1"/>
    <xf numFmtId="165" fontId="0" fillId="33" borderId="75" xfId="6" applyNumberFormat="1" applyFont="1" applyFill="1" applyBorder="1"/>
    <xf numFmtId="0" fontId="36" fillId="33" borderId="72" xfId="3" applyFont="1" applyFill="1" applyBorder="1" applyAlignment="1">
      <alignment horizontal="right"/>
    </xf>
    <xf numFmtId="0" fontId="0" fillId="33" borderId="58" xfId="3" applyFont="1" applyFill="1" applyBorder="1"/>
    <xf numFmtId="165" fontId="0" fillId="33" borderId="60" xfId="6" applyNumberFormat="1" applyFont="1" applyFill="1" applyBorder="1"/>
    <xf numFmtId="165" fontId="0" fillId="33" borderId="61" xfId="6" applyNumberFormat="1" applyFont="1" applyFill="1" applyBorder="1"/>
    <xf numFmtId="165" fontId="3" fillId="33" borderId="58" xfId="3" applyNumberFormat="1" applyFill="1" applyBorder="1"/>
    <xf numFmtId="0" fontId="3" fillId="33" borderId="54" xfId="3" applyFill="1" applyBorder="1"/>
    <xf numFmtId="43" fontId="0" fillId="0" borderId="18" xfId="6" applyFont="1" applyFill="1" applyBorder="1"/>
    <xf numFmtId="43" fontId="0" fillId="0" borderId="32" xfId="6" applyFont="1" applyFill="1" applyBorder="1"/>
    <xf numFmtId="165" fontId="3" fillId="0" borderId="0" xfId="3" applyNumberFormat="1"/>
    <xf numFmtId="0" fontId="3" fillId="33" borderId="62" xfId="3" applyFill="1" applyBorder="1"/>
    <xf numFmtId="0" fontId="3" fillId="33" borderId="65" xfId="3" applyFill="1" applyBorder="1"/>
    <xf numFmtId="0" fontId="3" fillId="33" borderId="58" xfId="3" applyFill="1" applyBorder="1"/>
    <xf numFmtId="8" fontId="1" fillId="33" borderId="59" xfId="3" applyNumberFormat="1" applyFont="1" applyFill="1" applyBorder="1"/>
    <xf numFmtId="8" fontId="1" fillId="33" borderId="60" xfId="3" applyNumberFormat="1" applyFont="1" applyFill="1" applyBorder="1"/>
    <xf numFmtId="8" fontId="1" fillId="33" borderId="61" xfId="3" applyNumberFormat="1" applyFont="1" applyFill="1" applyBorder="1"/>
    <xf numFmtId="0" fontId="37" fillId="35" borderId="54" xfId="3" applyFont="1" applyFill="1" applyBorder="1" applyAlignment="1">
      <alignment horizontal="center"/>
    </xf>
    <xf numFmtId="0" fontId="2" fillId="0" borderId="32" xfId="3" applyFont="1" applyBorder="1" applyAlignment="1">
      <alignment horizontal="center" vertical="center"/>
    </xf>
    <xf numFmtId="0" fontId="2" fillId="0" borderId="39" xfId="3" applyFont="1" applyBorder="1" applyAlignment="1">
      <alignment horizontal="center" vertical="center"/>
    </xf>
    <xf numFmtId="165" fontId="1" fillId="33" borderId="58" xfId="3" applyNumberFormat="1" applyFont="1" applyFill="1" applyBorder="1"/>
    <xf numFmtId="43" fontId="1" fillId="33" borderId="57" xfId="6" applyFont="1" applyFill="1" applyBorder="1"/>
    <xf numFmtId="43" fontId="0" fillId="0" borderId="18" xfId="6" applyFont="1" applyBorder="1"/>
    <xf numFmtId="43" fontId="0" fillId="0" borderId="32" xfId="6" applyFont="1" applyBorder="1"/>
    <xf numFmtId="0" fontId="3" fillId="33" borderId="61" xfId="3" applyFill="1" applyBorder="1"/>
    <xf numFmtId="0" fontId="66" fillId="5" borderId="18" xfId="3" applyFont="1" applyFill="1" applyBorder="1"/>
    <xf numFmtId="0" fontId="37" fillId="0" borderId="29" xfId="3" applyFont="1" applyBorder="1" applyAlignment="1">
      <alignment horizontal="left" vertical="center" wrapText="1"/>
    </xf>
    <xf numFmtId="0" fontId="1" fillId="0" borderId="32" xfId="3" applyFont="1" applyBorder="1"/>
    <xf numFmtId="0" fontId="2" fillId="36" borderId="78" xfId="3" applyFont="1" applyFill="1" applyBorder="1" applyAlignment="1">
      <alignment horizontal="center"/>
    </xf>
    <xf numFmtId="165" fontId="1" fillId="36" borderId="79" xfId="6" applyNumberFormat="1" applyFont="1" applyFill="1" applyBorder="1"/>
    <xf numFmtId="165" fontId="0" fillId="36" borderId="79" xfId="6" applyNumberFormat="1" applyFont="1" applyFill="1" applyBorder="1"/>
    <xf numFmtId="0" fontId="3" fillId="36" borderId="79" xfId="3" applyFill="1" applyBorder="1"/>
    <xf numFmtId="2" fontId="2" fillId="36" borderId="80" xfId="3" quotePrefix="1" applyNumberFormat="1" applyFont="1" applyFill="1" applyBorder="1" applyAlignment="1">
      <alignment horizontal="right"/>
    </xf>
    <xf numFmtId="2" fontId="37" fillId="36" borderId="79" xfId="3" quotePrefix="1" applyNumberFormat="1" applyFont="1" applyFill="1" applyBorder="1" applyAlignment="1">
      <alignment horizontal="right"/>
    </xf>
    <xf numFmtId="0" fontId="1" fillId="36" borderId="81" xfId="3" applyFont="1" applyFill="1" applyBorder="1"/>
    <xf numFmtId="0" fontId="2" fillId="0" borderId="38" xfId="3" applyFont="1" applyBorder="1" applyAlignment="1">
      <alignment horizontal="center"/>
    </xf>
    <xf numFmtId="0" fontId="1" fillId="33" borderId="82" xfId="3" applyFont="1" applyFill="1" applyBorder="1"/>
    <xf numFmtId="10" fontId="1" fillId="33" borderId="83" xfId="3" applyNumberFormat="1" applyFont="1" applyFill="1" applyBorder="1"/>
    <xf numFmtId="0" fontId="1" fillId="33" borderId="84" xfId="3" applyFont="1" applyFill="1" applyBorder="1"/>
    <xf numFmtId="10" fontId="1" fillId="33" borderId="85" xfId="3" applyNumberFormat="1" applyFont="1" applyFill="1" applyBorder="1"/>
    <xf numFmtId="167" fontId="3" fillId="33" borderId="83" xfId="3" applyNumberFormat="1" applyFill="1" applyBorder="1"/>
    <xf numFmtId="0" fontId="1" fillId="33" borderId="76" xfId="3" applyFont="1" applyFill="1" applyBorder="1"/>
    <xf numFmtId="167" fontId="3" fillId="33" borderId="86" xfId="3" applyNumberFormat="1" applyFill="1" applyBorder="1"/>
    <xf numFmtId="167" fontId="3" fillId="33" borderId="85" xfId="3" applyNumberFormat="1" applyFill="1" applyBorder="1"/>
    <xf numFmtId="0" fontId="1" fillId="0" borderId="32" xfId="3" applyFont="1" applyBorder="1" applyAlignment="1">
      <alignment horizontal="left" vertical="center" wrapText="1"/>
    </xf>
    <xf numFmtId="0" fontId="1" fillId="0" borderId="18" xfId="3" applyFont="1" applyBorder="1"/>
    <xf numFmtId="0" fontId="2" fillId="0" borderId="0" xfId="3" applyFont="1" applyAlignment="1">
      <alignment horizontal="center" vertical="center"/>
    </xf>
    <xf numFmtId="0" fontId="37" fillId="35" borderId="32" xfId="3" applyFont="1" applyFill="1" applyBorder="1"/>
    <xf numFmtId="0" fontId="3" fillId="33" borderId="32" xfId="3" applyFill="1" applyBorder="1"/>
    <xf numFmtId="0" fontId="3" fillId="33" borderId="87" xfId="3" applyFill="1" applyBorder="1"/>
    <xf numFmtId="0" fontId="3" fillId="33" borderId="88" xfId="3" applyFill="1" applyBorder="1"/>
    <xf numFmtId="0" fontId="1" fillId="33" borderId="66" xfId="3" applyFont="1" applyFill="1" applyBorder="1"/>
    <xf numFmtId="165" fontId="0" fillId="33" borderId="89" xfId="6" applyNumberFormat="1" applyFont="1" applyFill="1" applyBorder="1"/>
    <xf numFmtId="165" fontId="0" fillId="33" borderId="90" xfId="6" applyNumberFormat="1" applyFont="1" applyFill="1" applyBorder="1"/>
    <xf numFmtId="165" fontId="0" fillId="33" borderId="91" xfId="6" applyNumberFormat="1" applyFont="1" applyFill="1" applyBorder="1"/>
    <xf numFmtId="165" fontId="0" fillId="33" borderId="92" xfId="6" applyNumberFormat="1" applyFont="1" applyFill="1" applyBorder="1"/>
    <xf numFmtId="0" fontId="3" fillId="33" borderId="55" xfId="3" applyFill="1" applyBorder="1"/>
    <xf numFmtId="0" fontId="3" fillId="0" borderId="18" xfId="3" applyBorder="1"/>
    <xf numFmtId="0" fontId="3" fillId="0" borderId="32" xfId="3" applyBorder="1"/>
    <xf numFmtId="0" fontId="1" fillId="37" borderId="0" xfId="3" applyFont="1" applyFill="1" applyAlignment="1">
      <alignment horizontal="center"/>
    </xf>
    <xf numFmtId="0" fontId="2" fillId="37" borderId="32" xfId="3" applyFont="1" applyFill="1" applyBorder="1" applyAlignment="1">
      <alignment horizontal="center"/>
    </xf>
    <xf numFmtId="0" fontId="2" fillId="37" borderId="0" xfId="0" applyFont="1" applyFill="1" applyAlignment="1">
      <alignment horizontal="center"/>
    </xf>
    <xf numFmtId="0" fontId="37" fillId="37" borderId="0" xfId="0" applyFont="1" applyFill="1" applyAlignment="1">
      <alignment horizontal="center"/>
    </xf>
    <xf numFmtId="0" fontId="2" fillId="37" borderId="39" xfId="3" applyFont="1" applyFill="1" applyBorder="1" applyAlignment="1">
      <alignment horizontal="center"/>
    </xf>
    <xf numFmtId="165" fontId="1" fillId="33" borderId="34" xfId="3" applyNumberFormat="1" applyFont="1" applyFill="1" applyBorder="1"/>
    <xf numFmtId="43" fontId="1" fillId="33" borderId="55" xfId="6" applyFont="1" applyFill="1" applyBorder="1"/>
    <xf numFmtId="43" fontId="1" fillId="33" borderId="56" xfId="6" applyFont="1" applyFill="1" applyBorder="1"/>
    <xf numFmtId="43" fontId="1" fillId="0" borderId="18" xfId="6" applyFont="1" applyFill="1" applyBorder="1"/>
    <xf numFmtId="43" fontId="1" fillId="0" borderId="32" xfId="6" applyFont="1" applyFill="1" applyBorder="1"/>
    <xf numFmtId="165" fontId="1" fillId="0" borderId="32" xfId="3" applyNumberFormat="1" applyFont="1" applyBorder="1"/>
    <xf numFmtId="0" fontId="3" fillId="33" borderId="59" xfId="3" applyFill="1" applyBorder="1"/>
    <xf numFmtId="0" fontId="3" fillId="33" borderId="60" xfId="3" applyFill="1" applyBorder="1"/>
    <xf numFmtId="165" fontId="2" fillId="36" borderId="79" xfId="6" applyNumberFormat="1" applyFont="1" applyFill="1" applyBorder="1"/>
    <xf numFmtId="0" fontId="2" fillId="0" borderId="37" xfId="3" applyFont="1" applyBorder="1" applyAlignment="1">
      <alignment horizontal="right"/>
    </xf>
    <xf numFmtId="0" fontId="37" fillId="0" borderId="38" xfId="3" applyFont="1" applyBorder="1" applyAlignment="1">
      <alignment horizontal="center"/>
    </xf>
    <xf numFmtId="0" fontId="2" fillId="0" borderId="52" xfId="3" applyFont="1" applyBorder="1" applyAlignment="1">
      <alignment horizontal="center"/>
    </xf>
    <xf numFmtId="0" fontId="0" fillId="0" borderId="38" xfId="3" applyFont="1" applyBorder="1" applyAlignment="1">
      <alignment horizontal="left" vertical="center" wrapText="1"/>
    </xf>
    <xf numFmtId="0" fontId="37" fillId="0" borderId="38" xfId="3" applyFont="1" applyBorder="1" applyAlignment="1">
      <alignment horizontal="center" vertical="center"/>
    </xf>
    <xf numFmtId="0" fontId="1" fillId="0" borderId="32" xfId="3" applyFont="1" applyBorder="1" applyAlignment="1">
      <alignment horizontal="center" vertical="center"/>
    </xf>
    <xf numFmtId="0" fontId="37" fillId="0" borderId="0" xfId="3" applyFont="1" applyAlignment="1">
      <alignment horizontal="center" vertical="center"/>
    </xf>
    <xf numFmtId="0" fontId="3" fillId="33" borderId="93" xfId="3" applyFill="1" applyBorder="1"/>
    <xf numFmtId="0" fontId="3" fillId="33" borderId="94" xfId="3" applyFill="1" applyBorder="1"/>
    <xf numFmtId="0" fontId="1" fillId="33" borderId="95" xfId="3" applyFont="1" applyFill="1" applyBorder="1"/>
    <xf numFmtId="0" fontId="3" fillId="33" borderId="96" xfId="3" applyFill="1" applyBorder="1"/>
    <xf numFmtId="0" fontId="3" fillId="33" borderId="97" xfId="3" applyFill="1" applyBorder="1"/>
    <xf numFmtId="0" fontId="36" fillId="33" borderId="98" xfId="3" applyFont="1" applyFill="1" applyBorder="1" applyAlignment="1">
      <alignment horizontal="right"/>
    </xf>
    <xf numFmtId="165" fontId="3" fillId="33" borderId="99" xfId="3" applyNumberFormat="1" applyFill="1" applyBorder="1"/>
    <xf numFmtId="0" fontId="3" fillId="0" borderId="33" xfId="3" applyBorder="1"/>
    <xf numFmtId="0" fontId="3" fillId="0" borderId="0" xfId="3" applyAlignment="1">
      <alignment horizontal="center" vertical="center"/>
    </xf>
    <xf numFmtId="0" fontId="68" fillId="0" borderId="32" xfId="3" applyFont="1" applyBorder="1" applyAlignment="1">
      <alignment horizontal="center" vertical="center"/>
    </xf>
    <xf numFmtId="0" fontId="68" fillId="0" borderId="0" xfId="3" applyFont="1" applyAlignment="1">
      <alignment horizontal="center" vertical="center"/>
    </xf>
    <xf numFmtId="0" fontId="39" fillId="0" borderId="0" xfId="3" applyFont="1" applyAlignment="1">
      <alignment horizontal="center" vertical="center"/>
    </xf>
    <xf numFmtId="0" fontId="68" fillId="0" borderId="39" xfId="3" applyFont="1" applyBorder="1" applyAlignment="1">
      <alignment horizontal="center" vertical="center"/>
    </xf>
    <xf numFmtId="0" fontId="3" fillId="33" borderId="95" xfId="3" applyFill="1" applyBorder="1"/>
    <xf numFmtId="165" fontId="0" fillId="33" borderId="100" xfId="6" applyNumberFormat="1" applyFont="1" applyFill="1" applyBorder="1"/>
    <xf numFmtId="165" fontId="0" fillId="33" borderId="101" xfId="6" applyNumberFormat="1" applyFont="1" applyFill="1" applyBorder="1"/>
    <xf numFmtId="165" fontId="3" fillId="0" borderId="32" xfId="3" applyNumberFormat="1" applyBorder="1"/>
    <xf numFmtId="0" fontId="36" fillId="33" borderId="64" xfId="3" applyFont="1" applyFill="1" applyBorder="1" applyAlignment="1">
      <alignment horizontal="right"/>
    </xf>
    <xf numFmtId="8" fontId="3" fillId="33" borderId="64" xfId="3" applyNumberFormat="1" applyFill="1" applyBorder="1"/>
    <xf numFmtId="8" fontId="3" fillId="33" borderId="59" xfId="3" applyNumberFormat="1" applyFill="1" applyBorder="1"/>
    <xf numFmtId="8" fontId="3" fillId="33" borderId="60" xfId="3" applyNumberFormat="1" applyFill="1" applyBorder="1"/>
    <xf numFmtId="8" fontId="3" fillId="33" borderId="61" xfId="3" applyNumberFormat="1" applyFill="1" applyBorder="1"/>
    <xf numFmtId="43" fontId="0" fillId="33" borderId="56" xfId="6" applyFont="1" applyFill="1" applyBorder="1"/>
    <xf numFmtId="43" fontId="0" fillId="33" borderId="57" xfId="6" applyFont="1" applyFill="1" applyBorder="1"/>
    <xf numFmtId="0" fontId="3" fillId="33" borderId="64" xfId="3" applyFill="1" applyBorder="1"/>
    <xf numFmtId="166" fontId="3" fillId="0" borderId="0" xfId="3" applyNumberFormat="1"/>
    <xf numFmtId="0" fontId="68" fillId="0" borderId="0" xfId="3" applyFont="1"/>
    <xf numFmtId="0" fontId="3" fillId="0" borderId="31" xfId="3" applyBorder="1"/>
    <xf numFmtId="0" fontId="19" fillId="0" borderId="0" xfId="3" applyFont="1"/>
    <xf numFmtId="0" fontId="3" fillId="0" borderId="38" xfId="3" applyBorder="1"/>
    <xf numFmtId="0" fontId="3" fillId="0" borderId="18" xfId="3" applyBorder="1" applyAlignment="1">
      <alignment vertical="top"/>
    </xf>
    <xf numFmtId="0" fontId="3" fillId="0" borderId="32" xfId="3" applyBorder="1" applyAlignment="1">
      <alignment vertical="top"/>
    </xf>
    <xf numFmtId="0" fontId="20" fillId="5" borderId="8" xfId="3" applyFont="1" applyFill="1" applyBorder="1" applyAlignment="1">
      <alignment vertical="top"/>
    </xf>
    <xf numFmtId="0" fontId="20" fillId="5" borderId="5" xfId="3" applyFont="1" applyFill="1" applyBorder="1" applyAlignment="1">
      <alignment vertical="top"/>
    </xf>
    <xf numFmtId="0" fontId="20" fillId="5" borderId="44" xfId="3" applyFont="1" applyFill="1" applyBorder="1" applyAlignment="1">
      <alignment vertical="top"/>
    </xf>
    <xf numFmtId="0" fontId="20" fillId="5" borderId="47" xfId="3" applyFont="1" applyFill="1" applyBorder="1" applyAlignment="1">
      <alignment vertical="top"/>
    </xf>
    <xf numFmtId="0" fontId="20" fillId="5" borderId="48" xfId="3" applyFont="1" applyFill="1" applyBorder="1" applyAlignment="1">
      <alignment vertical="top"/>
    </xf>
    <xf numFmtId="0" fontId="20" fillId="5" borderId="49" xfId="3" applyFont="1" applyFill="1" applyBorder="1" applyAlignment="1">
      <alignment vertical="top"/>
    </xf>
    <xf numFmtId="0" fontId="3" fillId="0" borderId="27" xfId="3" applyBorder="1"/>
    <xf numFmtId="0" fontId="3" fillId="0" borderId="5" xfId="3" applyBorder="1"/>
    <xf numFmtId="0" fontId="3" fillId="0" borderId="44" xfId="3" applyBorder="1"/>
    <xf numFmtId="0" fontId="37" fillId="33" borderId="55" xfId="3" applyFont="1" applyFill="1" applyBorder="1"/>
    <xf numFmtId="165" fontId="0" fillId="33" borderId="63" xfId="6" applyNumberFormat="1" applyFont="1" applyFill="1" applyBorder="1"/>
    <xf numFmtId="165" fontId="0" fillId="33" borderId="69" xfId="6" applyNumberFormat="1" applyFont="1" applyFill="1" applyBorder="1"/>
    <xf numFmtId="165" fontId="0" fillId="33" borderId="73" xfId="6" applyNumberFormat="1" applyFont="1" applyFill="1" applyBorder="1"/>
    <xf numFmtId="165" fontId="0" fillId="33" borderId="59" xfId="6" applyNumberFormat="1" applyFont="1" applyFill="1" applyBorder="1"/>
    <xf numFmtId="8" fontId="3" fillId="33" borderId="76" xfId="3" quotePrefix="1" applyNumberFormat="1" applyFill="1" applyBorder="1"/>
    <xf numFmtId="0" fontId="36" fillId="33" borderId="77" xfId="3" applyFont="1" applyFill="1" applyBorder="1" applyAlignment="1">
      <alignment horizontal="right"/>
    </xf>
    <xf numFmtId="0" fontId="0" fillId="33" borderId="62" xfId="3" applyFont="1" applyFill="1" applyBorder="1"/>
    <xf numFmtId="8" fontId="3" fillId="33" borderId="77" xfId="3" quotePrefix="1" applyNumberFormat="1" applyFill="1" applyBorder="1"/>
    <xf numFmtId="8" fontId="3" fillId="33" borderId="64" xfId="3" quotePrefix="1" applyNumberFormat="1" applyFill="1" applyBorder="1"/>
    <xf numFmtId="0" fontId="0" fillId="0" borderId="29" xfId="3" applyFont="1" applyBorder="1"/>
    <xf numFmtId="0" fontId="2" fillId="0" borderId="29" xfId="3" applyFont="1" applyBorder="1" applyAlignment="1">
      <alignment horizontal="left" vertical="center" wrapText="1"/>
    </xf>
    <xf numFmtId="0" fontId="66" fillId="0" borderId="18" xfId="3" applyFont="1" applyBorder="1"/>
    <xf numFmtId="0" fontId="37" fillId="33" borderId="32" xfId="3" applyFont="1" applyFill="1" applyBorder="1"/>
    <xf numFmtId="0" fontId="3" fillId="33" borderId="0" xfId="3" applyFill="1"/>
    <xf numFmtId="0" fontId="36" fillId="33" borderId="76" xfId="3" applyFont="1" applyFill="1" applyBorder="1" applyAlignment="1">
      <alignment horizontal="right"/>
    </xf>
    <xf numFmtId="10" fontId="1" fillId="33" borderId="102" xfId="3" applyNumberFormat="1" applyFont="1" applyFill="1" applyBorder="1"/>
    <xf numFmtId="43" fontId="0" fillId="33" borderId="55" xfId="6" applyFont="1" applyFill="1" applyBorder="1"/>
    <xf numFmtId="0" fontId="36" fillId="33" borderId="63" xfId="3" applyFont="1" applyFill="1" applyBorder="1" applyAlignment="1">
      <alignment horizontal="right"/>
    </xf>
    <xf numFmtId="8" fontId="3" fillId="33" borderId="63" xfId="3" quotePrefix="1" applyNumberFormat="1" applyFill="1" applyBorder="1"/>
    <xf numFmtId="0" fontId="40" fillId="29" borderId="27" xfId="2" applyFont="1" applyFill="1" applyBorder="1" applyAlignment="1">
      <alignment horizontal="center" vertical="center" wrapText="1"/>
    </xf>
    <xf numFmtId="0" fontId="40" fillId="29" borderId="44" xfId="2" applyFont="1" applyFill="1" applyBorder="1" applyAlignment="1">
      <alignment horizontal="center" vertical="center" wrapText="1"/>
    </xf>
    <xf numFmtId="0" fontId="7" fillId="6" borderId="27" xfId="3" applyFont="1" applyFill="1" applyBorder="1" applyAlignment="1">
      <alignment horizontal="center" vertical="top" wrapText="1"/>
    </xf>
    <xf numFmtId="0" fontId="7" fillId="6" borderId="44" xfId="3" applyFont="1" applyFill="1" applyBorder="1" applyAlignment="1">
      <alignment horizontal="center" vertical="top" wrapText="1"/>
    </xf>
    <xf numFmtId="0" fontId="44" fillId="29" borderId="26" xfId="3" applyFont="1" applyFill="1" applyBorder="1" applyAlignment="1">
      <alignment horizontal="center" vertical="center" wrapText="1"/>
    </xf>
    <xf numFmtId="0" fontId="44" fillId="29" borderId="42" xfId="3" applyFont="1" applyFill="1" applyBorder="1" applyAlignment="1">
      <alignment horizontal="center" vertical="center" wrapText="1"/>
    </xf>
    <xf numFmtId="0" fontId="4" fillId="0" borderId="26" xfId="3" applyFont="1" applyBorder="1" applyAlignment="1">
      <alignment horizontal="center" vertical="center" wrapText="1"/>
    </xf>
    <xf numFmtId="0" fontId="4" fillId="0" borderId="42" xfId="3" applyFont="1" applyBorder="1" applyAlignment="1">
      <alignment horizontal="center" vertical="center" wrapText="1"/>
    </xf>
    <xf numFmtId="0" fontId="4" fillId="6" borderId="26" xfId="3" applyFont="1" applyFill="1" applyBorder="1" applyAlignment="1">
      <alignment horizontal="center" vertical="top" wrapText="1"/>
    </xf>
    <xf numFmtId="0" fontId="4" fillId="6" borderId="42" xfId="3" applyFont="1" applyFill="1" applyBorder="1" applyAlignment="1">
      <alignment horizontal="center" vertical="top" wrapText="1"/>
    </xf>
    <xf numFmtId="0" fontId="4" fillId="6" borderId="26" xfId="3" applyFont="1" applyFill="1" applyBorder="1" applyAlignment="1">
      <alignment horizontal="center" vertical="center" wrapText="1"/>
    </xf>
    <xf numFmtId="0" fontId="4" fillId="6" borderId="42" xfId="3" applyFont="1" applyFill="1" applyBorder="1" applyAlignment="1">
      <alignment horizontal="center" vertical="center" wrapText="1"/>
    </xf>
    <xf numFmtId="0" fontId="4" fillId="0" borderId="26" xfId="3" applyFont="1" applyBorder="1" applyAlignment="1">
      <alignment horizontal="center" vertical="top" wrapText="1"/>
    </xf>
    <xf numFmtId="0" fontId="4" fillId="0" borderId="42" xfId="3" applyFont="1" applyBorder="1" applyAlignment="1">
      <alignment horizontal="center" vertical="top" wrapText="1"/>
    </xf>
    <xf numFmtId="0" fontId="4" fillId="29" borderId="26" xfId="3" applyFont="1" applyFill="1" applyBorder="1" applyAlignment="1">
      <alignment horizontal="center" vertical="center" wrapText="1"/>
    </xf>
    <xf numFmtId="0" fontId="4" fillId="29" borderId="42" xfId="3" applyFont="1" applyFill="1" applyBorder="1" applyAlignment="1">
      <alignment horizontal="center" vertical="center" wrapText="1"/>
    </xf>
    <xf numFmtId="0" fontId="41" fillId="6" borderId="26" xfId="4" applyNumberFormat="1" applyFont="1" applyFill="1" applyBorder="1" applyAlignment="1">
      <alignment horizontal="center"/>
      <protection locked="0"/>
    </xf>
    <xf numFmtId="0" fontId="41" fillId="6" borderId="42" xfId="4" applyNumberFormat="1" applyFont="1" applyFill="1" applyBorder="1" applyAlignment="1">
      <alignment horizontal="center"/>
      <protection locked="0"/>
    </xf>
    <xf numFmtId="0" fontId="41" fillId="0" borderId="26" xfId="4" applyNumberFormat="1" applyFont="1" applyFill="1" applyBorder="1" applyAlignment="1">
      <alignment horizontal="center"/>
      <protection locked="0"/>
    </xf>
    <xf numFmtId="0" fontId="41" fillId="0" borderId="42" xfId="4" applyNumberFormat="1" applyFont="1" applyFill="1" applyBorder="1" applyAlignment="1">
      <alignment horizontal="center"/>
      <protection locked="0"/>
    </xf>
    <xf numFmtId="0" fontId="43" fillId="7" borderId="26" xfId="3" applyFont="1" applyFill="1" applyBorder="1" applyAlignment="1">
      <alignment horizontal="center" vertical="center" wrapText="1"/>
    </xf>
    <xf numFmtId="0" fontId="43" fillId="7" borderId="42" xfId="3" applyFont="1" applyFill="1" applyBorder="1" applyAlignment="1">
      <alignment horizontal="center" vertical="center" wrapText="1"/>
    </xf>
    <xf numFmtId="0" fontId="42" fillId="6" borderId="26" xfId="3" applyFont="1" applyFill="1" applyBorder="1" applyAlignment="1">
      <alignment horizontal="center" wrapText="1"/>
    </xf>
    <xf numFmtId="0" fontId="42" fillId="6" borderId="42" xfId="3" applyFont="1" applyFill="1" applyBorder="1" applyAlignment="1">
      <alignment horizontal="center" wrapText="1"/>
    </xf>
    <xf numFmtId="0" fontId="3" fillId="31" borderId="0" xfId="3" applyFill="1" applyAlignment="1">
      <alignment horizontal="center"/>
    </xf>
    <xf numFmtId="0" fontId="47" fillId="29" borderId="24" xfId="2" applyFont="1" applyFill="1" applyBorder="1" applyAlignment="1">
      <alignment horizontal="center" vertical="center" wrapText="1"/>
    </xf>
    <xf numFmtId="0" fontId="47" fillId="29" borderId="19" xfId="2" applyFont="1" applyFill="1" applyBorder="1" applyAlignment="1">
      <alignment horizontal="center" vertical="center" wrapText="1"/>
    </xf>
    <xf numFmtId="0" fontId="45" fillId="29" borderId="26" xfId="3" applyFont="1" applyFill="1" applyBorder="1" applyAlignment="1">
      <alignment horizontal="center" vertical="center" wrapText="1"/>
    </xf>
    <xf numFmtId="0" fontId="45" fillId="29" borderId="42" xfId="3" applyFont="1" applyFill="1" applyBorder="1" applyAlignment="1">
      <alignment horizontal="center" vertical="center" wrapText="1"/>
    </xf>
    <xf numFmtId="0" fontId="46" fillId="0" borderId="26" xfId="4" applyFont="1" applyBorder="1" applyAlignment="1">
      <alignment horizontal="center" vertical="center"/>
      <protection locked="0"/>
    </xf>
    <xf numFmtId="0" fontId="46" fillId="0" borderId="42" xfId="4" applyFont="1" applyBorder="1" applyAlignment="1">
      <alignment horizontal="center" vertical="center"/>
      <protection locked="0"/>
    </xf>
    <xf numFmtId="0" fontId="3" fillId="0" borderId="32" xfId="3" applyBorder="1" applyAlignment="1">
      <alignment horizontal="center"/>
    </xf>
    <xf numFmtId="0" fontId="47" fillId="29" borderId="45" xfId="3" applyFont="1" applyFill="1" applyBorder="1" applyAlignment="1">
      <alignment horizontal="center" vertical="center"/>
    </xf>
    <xf numFmtId="0" fontId="47" fillId="29" borderId="16" xfId="3" applyFont="1" applyFill="1" applyBorder="1" applyAlignment="1">
      <alignment horizontal="center" vertical="center"/>
    </xf>
    <xf numFmtId="0" fontId="47" fillId="29" borderId="46" xfId="3" applyFont="1" applyFill="1" applyBorder="1" applyAlignment="1">
      <alignment horizontal="center" vertical="center"/>
    </xf>
    <xf numFmtId="0" fontId="47" fillId="29" borderId="18" xfId="3" applyFont="1" applyFill="1" applyBorder="1" applyAlignment="1">
      <alignment horizontal="center" vertical="center" wrapText="1"/>
    </xf>
    <xf numFmtId="0" fontId="47" fillId="29" borderId="32" xfId="3" applyFont="1" applyFill="1" applyBorder="1" applyAlignment="1">
      <alignment horizontal="center" vertical="center" wrapText="1"/>
    </xf>
    <xf numFmtId="0" fontId="47" fillId="29" borderId="33" xfId="3" applyFont="1" applyFill="1" applyBorder="1" applyAlignment="1">
      <alignment horizontal="center" vertical="center" wrapText="1"/>
    </xf>
    <xf numFmtId="0" fontId="27" fillId="17" borderId="32" xfId="3" applyFont="1" applyFill="1" applyBorder="1" applyAlignment="1">
      <alignment horizontal="center"/>
    </xf>
    <xf numFmtId="0" fontId="27" fillId="23" borderId="29" xfId="3" applyFont="1" applyFill="1" applyBorder="1" applyAlignment="1">
      <alignment horizontal="left" vertical="center"/>
    </xf>
    <xf numFmtId="0" fontId="29" fillId="5" borderId="0" xfId="3" applyFont="1" applyFill="1" applyAlignment="1">
      <alignment horizontal="center"/>
    </xf>
    <xf numFmtId="0" fontId="27" fillId="23" borderId="18" xfId="3" applyFont="1" applyFill="1" applyBorder="1" applyAlignment="1">
      <alignment horizontal="left" vertical="center" wrapText="1"/>
    </xf>
    <xf numFmtId="0" fontId="27" fillId="23" borderId="32" xfId="3" applyFont="1" applyFill="1" applyBorder="1" applyAlignment="1">
      <alignment horizontal="left" vertical="center"/>
    </xf>
    <xf numFmtId="0" fontId="27" fillId="23" borderId="0" xfId="3" applyFont="1" applyFill="1" applyAlignment="1">
      <alignment horizontal="left" vertical="center"/>
    </xf>
    <xf numFmtId="0" fontId="63" fillId="24" borderId="41" xfId="3" applyFont="1" applyFill="1" applyBorder="1" applyAlignment="1">
      <alignment horizontal="center" vertical="center" wrapText="1"/>
    </xf>
    <xf numFmtId="0" fontId="62" fillId="23" borderId="37" xfId="3" applyFont="1" applyFill="1" applyBorder="1" applyAlignment="1">
      <alignment horizontal="center" vertical="center" wrapText="1"/>
    </xf>
    <xf numFmtId="0" fontId="62" fillId="23" borderId="38" xfId="3" applyFont="1" applyFill="1" applyBorder="1" applyAlignment="1">
      <alignment horizontal="center" vertical="center" wrapText="1"/>
    </xf>
    <xf numFmtId="0" fontId="62" fillId="23" borderId="52" xfId="3" applyFont="1" applyFill="1" applyBorder="1" applyAlignment="1">
      <alignment horizontal="center" vertical="center" wrapText="1"/>
    </xf>
    <xf numFmtId="0" fontId="63" fillId="23" borderId="37" xfId="3" applyFont="1" applyFill="1" applyBorder="1" applyAlignment="1">
      <alignment horizontal="center" vertical="center"/>
    </xf>
    <xf numFmtId="0" fontId="63" fillId="23" borderId="38" xfId="3" applyFont="1" applyFill="1" applyBorder="1" applyAlignment="1">
      <alignment horizontal="center" vertical="center"/>
    </xf>
    <xf numFmtId="0" fontId="63" fillId="23" borderId="52" xfId="3" applyFont="1" applyFill="1" applyBorder="1" applyAlignment="1">
      <alignment horizontal="center" vertical="center"/>
    </xf>
    <xf numFmtId="0" fontId="15" fillId="0" borderId="17" xfId="3" applyFont="1" applyBorder="1" applyAlignment="1">
      <alignment horizontal="left" wrapText="1"/>
    </xf>
    <xf numFmtId="0" fontId="1" fillId="0" borderId="17" xfId="3" applyFont="1" applyBorder="1" applyAlignment="1">
      <alignment horizontal="left" wrapText="1"/>
    </xf>
    <xf numFmtId="0" fontId="49" fillId="0" borderId="0" xfId="3" applyFont="1" applyAlignment="1">
      <alignment horizontal="left" vertical="top" wrapText="1"/>
    </xf>
    <xf numFmtId="0" fontId="27" fillId="23" borderId="13" xfId="3" applyFont="1" applyFill="1" applyBorder="1" applyAlignment="1">
      <alignment horizontal="center" vertical="center"/>
    </xf>
    <xf numFmtId="0" fontId="27" fillId="23" borderId="10" xfId="3" applyFont="1" applyFill="1" applyBorder="1" applyAlignment="1">
      <alignment horizontal="center" vertical="center"/>
    </xf>
    <xf numFmtId="0" fontId="31" fillId="32" borderId="6" xfId="3" applyFont="1" applyFill="1" applyBorder="1" applyAlignment="1">
      <alignment horizontal="center" vertical="center" wrapText="1"/>
    </xf>
    <xf numFmtId="0" fontId="31" fillId="32" borderId="7" xfId="3" applyFont="1" applyFill="1" applyBorder="1" applyAlignment="1">
      <alignment horizontal="center" vertical="center" wrapText="1"/>
    </xf>
    <xf numFmtId="0" fontId="11" fillId="9" borderId="29" xfId="3" applyFont="1" applyFill="1" applyBorder="1" applyAlignment="1">
      <alignment horizontal="left" vertical="center" wrapText="1"/>
    </xf>
    <xf numFmtId="0" fontId="25" fillId="5" borderId="13" xfId="3" applyFont="1" applyFill="1" applyBorder="1" applyAlignment="1">
      <alignment horizontal="center"/>
    </xf>
    <xf numFmtId="0" fontId="25" fillId="5" borderId="0" xfId="3" applyFont="1" applyFill="1" applyAlignment="1">
      <alignment horizontal="center"/>
    </xf>
    <xf numFmtId="0" fontId="27" fillId="23" borderId="11" xfId="3" applyFont="1" applyFill="1" applyBorder="1" applyAlignment="1">
      <alignment horizontal="center" vertical="center"/>
    </xf>
    <xf numFmtId="0" fontId="27" fillId="23" borderId="12" xfId="3" applyFont="1" applyFill="1" applyBorder="1" applyAlignment="1">
      <alignment horizontal="center" vertical="center"/>
    </xf>
    <xf numFmtId="0" fontId="6" fillId="5" borderId="0" xfId="0" applyFont="1" applyFill="1" applyAlignment="1">
      <alignment wrapText="1"/>
    </xf>
    <xf numFmtId="0" fontId="52" fillId="29" borderId="24" xfId="2" applyFont="1" applyFill="1" applyBorder="1" applyAlignment="1">
      <alignment horizontal="center" vertical="center" wrapText="1"/>
    </xf>
    <xf numFmtId="0" fontId="52" fillId="29" borderId="50" xfId="2" applyFont="1" applyFill="1" applyBorder="1" applyAlignment="1">
      <alignment horizontal="center" vertical="center" wrapText="1"/>
    </xf>
    <xf numFmtId="0" fontId="52" fillId="29" borderId="19" xfId="2" applyFont="1" applyFill="1" applyBorder="1" applyAlignment="1">
      <alignment horizontal="center" vertical="center" wrapText="1"/>
    </xf>
    <xf numFmtId="0" fontId="53" fillId="29" borderId="26" xfId="0" applyFont="1" applyFill="1" applyBorder="1" applyAlignment="1">
      <alignment horizontal="center" vertical="center" wrapText="1"/>
    </xf>
    <xf numFmtId="0" fontId="53" fillId="29" borderId="4" xfId="0" applyFont="1" applyFill="1" applyBorder="1" applyAlignment="1">
      <alignment horizontal="center" vertical="center" wrapText="1"/>
    </xf>
    <xf numFmtId="0" fontId="53" fillId="29" borderId="42" xfId="0" applyFont="1" applyFill="1" applyBorder="1" applyAlignment="1">
      <alignment horizontal="center" vertical="center" wrapText="1"/>
    </xf>
    <xf numFmtId="0" fontId="0" fillId="31" borderId="0" xfId="0" applyFill="1" applyAlignment="1">
      <alignment horizontal="center"/>
    </xf>
    <xf numFmtId="0" fontId="53" fillId="5" borderId="27" xfId="0" applyFont="1" applyFill="1" applyBorder="1" applyAlignment="1">
      <alignment horizontal="center" vertical="center" wrapText="1"/>
    </xf>
    <xf numFmtId="0" fontId="53" fillId="5" borderId="5" xfId="0" applyFont="1" applyFill="1" applyBorder="1" applyAlignment="1">
      <alignment horizontal="center" vertical="center" wrapText="1"/>
    </xf>
    <xf numFmtId="0" fontId="53" fillId="5" borderId="44" xfId="0" applyFont="1" applyFill="1" applyBorder="1" applyAlignment="1">
      <alignment horizontal="center" vertical="center" wrapText="1"/>
    </xf>
    <xf numFmtId="0" fontId="55" fillId="0" borderId="27" xfId="0" applyFont="1" applyBorder="1" applyAlignment="1">
      <alignment horizontal="center"/>
    </xf>
    <xf numFmtId="0" fontId="55" fillId="0" borderId="5" xfId="0" applyFont="1" applyBorder="1" applyAlignment="1">
      <alignment horizontal="center"/>
    </xf>
    <xf numFmtId="0" fontId="55" fillId="0" borderId="44" xfId="0" applyFont="1" applyBorder="1" applyAlignment="1">
      <alignment horizontal="center"/>
    </xf>
    <xf numFmtId="0" fontId="55" fillId="0" borderId="27" xfId="0" applyFont="1" applyBorder="1" applyAlignment="1">
      <alignment horizontal="center" vertical="center"/>
    </xf>
    <xf numFmtId="0" fontId="55" fillId="0" borderId="5" xfId="0" applyFont="1" applyBorder="1" applyAlignment="1">
      <alignment horizontal="center" vertical="center"/>
    </xf>
    <xf numFmtId="0" fontId="55" fillId="0" borderId="44" xfId="0" applyFont="1" applyBorder="1" applyAlignment="1">
      <alignment horizontal="center" vertical="center"/>
    </xf>
    <xf numFmtId="0" fontId="52" fillId="29" borderId="29" xfId="3" applyFont="1" applyFill="1" applyBorder="1" applyAlignment="1">
      <alignment horizontal="center" vertical="center"/>
    </xf>
    <xf numFmtId="0" fontId="52" fillId="29" borderId="0" xfId="3" applyFont="1" applyFill="1" applyAlignment="1">
      <alignment horizontal="center" vertical="center"/>
    </xf>
    <xf numFmtId="0" fontId="19" fillId="0" borderId="37" xfId="3" applyFont="1" applyBorder="1" applyAlignment="1">
      <alignment horizontal="center"/>
    </xf>
    <xf numFmtId="0" fontId="19" fillId="0" borderId="38" xfId="3" applyFont="1" applyBorder="1" applyAlignment="1">
      <alignment horizontal="center"/>
    </xf>
    <xf numFmtId="0" fontId="57" fillId="29" borderId="29" xfId="3" applyFont="1" applyFill="1" applyBorder="1" applyAlignment="1">
      <alignment horizontal="left" vertical="top"/>
    </xf>
    <xf numFmtId="0" fontId="57" fillId="29" borderId="0" xfId="3" applyFont="1" applyFill="1" applyAlignment="1">
      <alignment horizontal="left" vertical="top"/>
    </xf>
    <xf numFmtId="10" fontId="55" fillId="0" borderId="32" xfId="3" applyNumberFormat="1" applyFont="1" applyBorder="1" applyAlignment="1">
      <alignment horizontal="center" vertical="center"/>
    </xf>
    <xf numFmtId="0" fontId="55" fillId="5" borderId="37" xfId="3" applyFont="1" applyFill="1" applyBorder="1" applyAlignment="1">
      <alignment horizontal="center" vertical="top"/>
    </xf>
    <xf numFmtId="0" fontId="55" fillId="5" borderId="38" xfId="3" applyFont="1" applyFill="1" applyBorder="1" applyAlignment="1">
      <alignment horizontal="center" vertical="top"/>
    </xf>
    <xf numFmtId="0" fontId="3" fillId="0" borderId="37" xfId="3" applyBorder="1" applyAlignment="1">
      <alignment horizontal="center" vertical="top"/>
    </xf>
    <xf numFmtId="0" fontId="3" fillId="0" borderId="38" xfId="3" applyBorder="1" applyAlignment="1">
      <alignment horizontal="center" vertical="top"/>
    </xf>
    <xf numFmtId="0" fontId="55" fillId="0" borderId="35" xfId="3" applyFont="1" applyBorder="1" applyAlignment="1">
      <alignment horizontal="center"/>
    </xf>
    <xf numFmtId="0" fontId="55" fillId="0" borderId="39" xfId="3" applyFont="1" applyBorder="1" applyAlignment="1">
      <alignment horizontal="center"/>
    </xf>
    <xf numFmtId="0" fontId="57" fillId="5" borderId="29" xfId="3" applyFont="1" applyFill="1" applyBorder="1" applyAlignment="1">
      <alignment horizontal="center" vertical="top"/>
    </xf>
    <xf numFmtId="0" fontId="57" fillId="5" borderId="0" xfId="3" applyFont="1" applyFill="1" applyAlignment="1">
      <alignment horizontal="center" vertical="top"/>
    </xf>
    <xf numFmtId="0" fontId="20" fillId="5" borderId="32" xfId="3" applyFont="1" applyFill="1" applyBorder="1" applyAlignment="1">
      <alignment horizontal="center"/>
    </xf>
    <xf numFmtId="0" fontId="20" fillId="5" borderId="0" xfId="3" applyFont="1" applyFill="1" applyAlignment="1">
      <alignment horizontal="center"/>
    </xf>
    <xf numFmtId="0" fontId="20" fillId="5" borderId="39" xfId="3" applyFont="1" applyFill="1" applyBorder="1" applyAlignment="1">
      <alignment horizontal="center"/>
    </xf>
    <xf numFmtId="0" fontId="54" fillId="0" borderId="0" xfId="3" applyFont="1" applyAlignment="1">
      <alignment horizontal="left"/>
    </xf>
    <xf numFmtId="0" fontId="57" fillId="29" borderId="18" xfId="3" applyFont="1" applyFill="1" applyBorder="1" applyAlignment="1">
      <alignment horizontal="left" vertical="top"/>
    </xf>
    <xf numFmtId="0" fontId="57" fillId="29" borderId="32" xfId="3" applyFont="1" applyFill="1" applyBorder="1" applyAlignment="1">
      <alignment horizontal="left" vertical="top"/>
    </xf>
    <xf numFmtId="0" fontId="57" fillId="29" borderId="37" xfId="3" applyFont="1" applyFill="1" applyBorder="1" applyAlignment="1">
      <alignment horizontal="left" vertical="top"/>
    </xf>
    <xf numFmtId="0" fontId="57" fillId="29" borderId="38" xfId="3" applyFont="1" applyFill="1" applyBorder="1" applyAlignment="1">
      <alignment horizontal="left" vertical="top"/>
    </xf>
    <xf numFmtId="0" fontId="3" fillId="0" borderId="39" xfId="3" applyBorder="1" applyAlignment="1">
      <alignment horizontal="center"/>
    </xf>
    <xf numFmtId="0" fontId="2" fillId="0" borderId="37" xfId="3" applyFont="1" applyBorder="1" applyAlignment="1">
      <alignment horizontal="left" vertical="top" wrapText="1"/>
    </xf>
    <xf numFmtId="0" fontId="2" fillId="0" borderId="38" xfId="3" applyFont="1" applyBorder="1" applyAlignment="1">
      <alignment horizontal="left" vertical="top" wrapText="1"/>
    </xf>
    <xf numFmtId="0" fontId="2" fillId="0" borderId="52" xfId="3" applyFont="1" applyBorder="1" applyAlignment="1">
      <alignment horizontal="left" vertical="top" wrapText="1"/>
    </xf>
    <xf numFmtId="0" fontId="3" fillId="0" borderId="37" xfId="3" applyBorder="1" applyAlignment="1">
      <alignment horizontal="left" vertical="center"/>
    </xf>
    <xf numFmtId="0" fontId="3" fillId="0" borderId="38" xfId="3" applyBorder="1" applyAlignment="1">
      <alignment horizontal="left" vertical="center"/>
    </xf>
    <xf numFmtId="0" fontId="3" fillId="0" borderId="52" xfId="3" applyBorder="1" applyAlignment="1">
      <alignment horizontal="left" vertical="center"/>
    </xf>
    <xf numFmtId="0" fontId="0" fillId="34" borderId="66" xfId="3" applyFont="1" applyFill="1" applyBorder="1" applyAlignment="1">
      <alignment horizontal="left" vertical="center" wrapText="1"/>
    </xf>
    <xf numFmtId="0" fontId="0" fillId="34" borderId="34" xfId="0" applyFill="1" applyBorder="1" applyAlignment="1">
      <alignment horizontal="left" vertical="center" wrapText="1"/>
    </xf>
    <xf numFmtId="0" fontId="3" fillId="34" borderId="18" xfId="3" applyFill="1" applyBorder="1" applyAlignment="1">
      <alignment horizontal="center" vertical="center"/>
    </xf>
    <xf numFmtId="0" fontId="3" fillId="34" borderId="32" xfId="3" applyFill="1" applyBorder="1" applyAlignment="1">
      <alignment horizontal="center" vertical="center"/>
    </xf>
    <xf numFmtId="0" fontId="3" fillId="34" borderId="33" xfId="3" applyFill="1" applyBorder="1" applyAlignment="1">
      <alignment horizontal="center" vertical="center"/>
    </xf>
    <xf numFmtId="0" fontId="1" fillId="0" borderId="18" xfId="3" applyFont="1" applyBorder="1" applyAlignment="1">
      <alignment horizontal="left"/>
    </xf>
    <xf numFmtId="0" fontId="1" fillId="0" borderId="32" xfId="3" applyFont="1" applyBorder="1" applyAlignment="1">
      <alignment horizontal="left"/>
    </xf>
    <xf numFmtId="0" fontId="1" fillId="0" borderId="33" xfId="3" applyFont="1" applyBorder="1" applyAlignment="1">
      <alignment horizontal="left"/>
    </xf>
    <xf numFmtId="0" fontId="1" fillId="0" borderId="29" xfId="3" applyFont="1" applyBorder="1" applyAlignment="1">
      <alignment horizontal="left"/>
    </xf>
    <xf numFmtId="0" fontId="1" fillId="0" borderId="0" xfId="3" applyFont="1" applyAlignment="1">
      <alignment horizontal="left"/>
    </xf>
    <xf numFmtId="0" fontId="1" fillId="0" borderId="30" xfId="3" applyFont="1" applyBorder="1" applyAlignment="1">
      <alignment horizontal="left"/>
    </xf>
    <xf numFmtId="0" fontId="1" fillId="0" borderId="35" xfId="3" applyFont="1" applyBorder="1" applyAlignment="1">
      <alignment horizontal="left"/>
    </xf>
    <xf numFmtId="0" fontId="1" fillId="0" borderId="39" xfId="3" applyFont="1" applyBorder="1" applyAlignment="1">
      <alignment horizontal="left"/>
    </xf>
    <xf numFmtId="0" fontId="1" fillId="0" borderId="36" xfId="3" applyFont="1" applyBorder="1" applyAlignment="1">
      <alignment horizontal="left"/>
    </xf>
    <xf numFmtId="0" fontId="1" fillId="37" borderId="18" xfId="3" applyFont="1" applyFill="1" applyBorder="1" applyAlignment="1">
      <alignment horizontal="left"/>
    </xf>
    <xf numFmtId="0" fontId="1" fillId="37" borderId="32" xfId="3" applyFont="1" applyFill="1" applyBorder="1" applyAlignment="1">
      <alignment horizontal="left"/>
    </xf>
    <xf numFmtId="0" fontId="1" fillId="37" borderId="33" xfId="3" applyFont="1" applyFill="1" applyBorder="1" applyAlignment="1">
      <alignment horizontal="left"/>
    </xf>
    <xf numFmtId="0" fontId="1" fillId="37" borderId="35" xfId="3" applyFont="1" applyFill="1" applyBorder="1" applyAlignment="1">
      <alignment horizontal="left"/>
    </xf>
    <xf numFmtId="0" fontId="1" fillId="37" borderId="39" xfId="3" applyFont="1" applyFill="1" applyBorder="1" applyAlignment="1">
      <alignment horizontal="left"/>
    </xf>
    <xf numFmtId="0" fontId="1" fillId="37" borderId="36" xfId="3" applyFont="1" applyFill="1" applyBorder="1" applyAlignment="1">
      <alignment horizontal="left"/>
    </xf>
    <xf numFmtId="0" fontId="23" fillId="4" borderId="13" xfId="2" applyFont="1" applyFill="1" applyBorder="1" applyAlignment="1">
      <alignment horizontal="center" wrapText="1"/>
    </xf>
    <xf numFmtId="0" fontId="23" fillId="4" borderId="0" xfId="2" applyFont="1" applyFill="1" applyBorder="1" applyAlignment="1">
      <alignment horizontal="center" wrapText="1"/>
    </xf>
    <xf numFmtId="0" fontId="22" fillId="0" borderId="39" xfId="0" applyFont="1" applyBorder="1" applyAlignment="1">
      <alignment horizontal="center" vertical="top" wrapText="1"/>
    </xf>
    <xf numFmtId="0" fontId="2" fillId="4" borderId="27" xfId="2" applyFont="1" applyFill="1" applyBorder="1" applyAlignment="1">
      <alignment horizontal="left" vertical="top" wrapText="1"/>
    </xf>
    <xf numFmtId="0" fontId="2" fillId="4" borderId="9" xfId="2" applyFont="1" applyFill="1" applyBorder="1" applyAlignment="1">
      <alignment horizontal="left" vertical="top" wrapText="1"/>
    </xf>
    <xf numFmtId="0" fontId="24" fillId="0" borderId="20" xfId="0" applyFont="1" applyBorder="1" applyAlignment="1">
      <alignment horizontal="center" vertical="top"/>
    </xf>
    <xf numFmtId="0" fontId="24" fillId="0" borderId="21" xfId="0" applyFont="1" applyBorder="1" applyAlignment="1">
      <alignment horizontal="center" vertical="top"/>
    </xf>
    <xf numFmtId="0" fontId="24" fillId="0" borderId="23" xfId="0" applyFont="1" applyBorder="1" applyAlignment="1">
      <alignment horizontal="center" vertical="top"/>
    </xf>
    <xf numFmtId="0" fontId="24" fillId="0" borderId="21" xfId="0" applyFont="1" applyBorder="1" applyAlignment="1">
      <alignment horizontal="center"/>
    </xf>
    <xf numFmtId="0" fontId="24" fillId="0" borderId="25" xfId="0" applyFont="1" applyBorder="1" applyAlignment="1">
      <alignment horizontal="center"/>
    </xf>
    <xf numFmtId="0" fontId="24" fillId="0" borderId="20" xfId="0" applyFont="1" applyBorder="1" applyAlignment="1">
      <alignment horizontal="center"/>
    </xf>
    <xf numFmtId="0" fontId="24" fillId="0" borderId="23" xfId="0" applyFont="1" applyBorder="1" applyAlignment="1">
      <alignment horizontal="center"/>
    </xf>
    <xf numFmtId="0" fontId="2" fillId="4" borderId="1" xfId="2" applyFont="1" applyFill="1" applyBorder="1" applyAlignment="1">
      <alignment horizontal="left" vertical="top" wrapText="1"/>
    </xf>
    <xf numFmtId="0" fontId="2" fillId="4" borderId="2" xfId="2" applyFont="1" applyFill="1" applyBorder="1" applyAlignment="1">
      <alignment horizontal="left" vertical="top" wrapText="1"/>
    </xf>
    <xf numFmtId="0" fontId="2" fillId="4" borderId="3" xfId="2" applyFont="1" applyFill="1" applyBorder="1" applyAlignment="1">
      <alignment horizontal="left" vertical="top" wrapText="1"/>
    </xf>
    <xf numFmtId="0" fontId="2" fillId="4" borderId="22" xfId="2" applyFont="1" applyFill="1" applyBorder="1" applyAlignment="1">
      <alignment horizontal="left" vertical="top" wrapText="1"/>
    </xf>
    <xf numFmtId="0" fontId="2" fillId="4" borderId="1" xfId="2" applyFont="1" applyFill="1" applyBorder="1" applyAlignment="1">
      <alignment horizontal="left" wrapText="1"/>
    </xf>
    <xf numFmtId="0" fontId="2" fillId="4" borderId="2" xfId="2" applyFont="1" applyFill="1" applyBorder="1" applyAlignment="1">
      <alignment horizontal="left" wrapText="1"/>
    </xf>
    <xf numFmtId="0" fontId="2" fillId="4" borderId="22" xfId="2" applyFont="1" applyFill="1" applyBorder="1" applyAlignment="1">
      <alignment horizontal="left" wrapText="1"/>
    </xf>
    <xf numFmtId="0" fontId="17" fillId="4" borderId="13" xfId="2" applyFont="1" applyFill="1" applyBorder="1" applyAlignment="1">
      <alignment horizontal="center" wrapText="1"/>
    </xf>
    <xf numFmtId="0" fontId="17" fillId="4" borderId="0" xfId="2" applyFont="1" applyFill="1" applyBorder="1" applyAlignment="1">
      <alignment horizontal="center" wrapText="1"/>
    </xf>
    <xf numFmtId="0" fontId="18" fillId="0" borderId="0" xfId="0" applyFont="1" applyAlignment="1">
      <alignment horizontal="left" vertical="top" wrapText="1"/>
    </xf>
    <xf numFmtId="0" fontId="0" fillId="5" borderId="13" xfId="0" applyFill="1" applyBorder="1" applyAlignment="1">
      <alignment horizontal="center"/>
    </xf>
    <xf numFmtId="0" fontId="0" fillId="5" borderId="0" xfId="0" applyFill="1" applyAlignment="1">
      <alignment horizontal="center"/>
    </xf>
    <xf numFmtId="0" fontId="24" fillId="0" borderId="18" xfId="0" applyFont="1" applyBorder="1" applyAlignment="1">
      <alignment horizontal="center" vertical="top"/>
    </xf>
    <xf numFmtId="0" fontId="24" fillId="0" borderId="33" xfId="0" applyFont="1" applyBorder="1" applyAlignment="1">
      <alignment horizontal="center" vertical="top"/>
    </xf>
    <xf numFmtId="0" fontId="24" fillId="0" borderId="29" xfId="0" applyFont="1" applyBorder="1" applyAlignment="1">
      <alignment horizontal="center" vertical="top"/>
    </xf>
    <xf numFmtId="0" fontId="24" fillId="0" borderId="30" xfId="0" applyFont="1" applyBorder="1" applyAlignment="1">
      <alignment horizontal="center" vertical="top"/>
    </xf>
    <xf numFmtId="0" fontId="24" fillId="0" borderId="35" xfId="0" applyFont="1" applyBorder="1" applyAlignment="1">
      <alignment horizontal="center" vertical="top"/>
    </xf>
    <xf numFmtId="0" fontId="24" fillId="0" borderId="36" xfId="0" applyFont="1" applyBorder="1" applyAlignment="1">
      <alignment horizontal="center" vertical="top"/>
    </xf>
  </cellXfs>
  <cellStyles count="8">
    <cellStyle name="20% - Accent5" xfId="1" builtinId="46"/>
    <cellStyle name="20% - Accent6" xfId="2" builtinId="50"/>
    <cellStyle name="Comma 2" xfId="6" xr:uid="{00000000-0005-0000-0000-000002000000}"/>
    <cellStyle name="Currency 2" xfId="5" xr:uid="{00000000-0005-0000-0000-000003000000}"/>
    <cellStyle name="Currency 2 2" xfId="7" xr:uid="{00000000-0005-0000-0000-000004000000}"/>
    <cellStyle name="Hyperlink" xfId="4" xr:uid="{00000000-0005-0000-0000-000005000000}"/>
    <cellStyle name="Normal" xfId="0" builtinId="0"/>
    <cellStyle name="Normal 2" xfId="3" xr:uid="{00000000-0005-0000-0000-000007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E6E6E6"/>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mcommittee.com/publications/sem-23-016-best-new-entrant-decision-pap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topLeftCell="A29" zoomScale="80" zoomScaleNormal="80" workbookViewId="0">
      <selection activeCell="C37" sqref="C37:D37"/>
    </sheetView>
  </sheetViews>
  <sheetFormatPr defaultColWidth="9.1796875" defaultRowHeight="14.5" customHeight="1" x14ac:dyDescent="0.25"/>
  <cols>
    <col min="1" max="2" width="3.54296875" style="1" customWidth="1"/>
    <col min="3" max="3" width="48.1796875" style="1" customWidth="1"/>
    <col min="4" max="4" width="102.1796875" style="1" customWidth="1"/>
    <col min="5" max="6" width="3.81640625" style="1" customWidth="1"/>
    <col min="7" max="7" width="106.453125" style="1" customWidth="1"/>
    <col min="8" max="16384" width="9.1796875" style="1"/>
  </cols>
  <sheetData>
    <row r="1" spans="1:7" ht="19.399999999999999" customHeight="1" x14ac:dyDescent="0.25">
      <c r="A1" s="512"/>
      <c r="B1" s="512"/>
      <c r="C1" s="512"/>
      <c r="D1" s="512"/>
      <c r="E1" s="512"/>
      <c r="F1" s="512"/>
    </row>
    <row r="2" spans="1:7" ht="14.5" customHeight="1" thickBot="1" x14ac:dyDescent="0.3">
      <c r="A2" s="512"/>
      <c r="F2" s="512"/>
    </row>
    <row r="3" spans="1:7" ht="67.400000000000006" customHeight="1" x14ac:dyDescent="0.35">
      <c r="A3" s="512"/>
      <c r="C3" s="513" t="s">
        <v>219</v>
      </c>
      <c r="D3" s="514"/>
      <c r="F3" s="512"/>
      <c r="G3" s="2"/>
    </row>
    <row r="4" spans="1:7" ht="33.65" customHeight="1" x14ac:dyDescent="0.4">
      <c r="A4" s="512"/>
      <c r="C4" s="488" t="s">
        <v>0</v>
      </c>
      <c r="D4" s="489"/>
      <c r="F4" s="512"/>
      <c r="G4" s="3"/>
    </row>
    <row r="5" spans="1:7" ht="21" customHeight="1" x14ac:dyDescent="0.25">
      <c r="A5" s="512"/>
      <c r="C5" s="278" t="s">
        <v>1</v>
      </c>
      <c r="D5" s="279" t="s">
        <v>171</v>
      </c>
      <c r="F5" s="512"/>
    </row>
    <row r="6" spans="1:7" ht="21" customHeight="1" x14ac:dyDescent="0.25">
      <c r="A6" s="512"/>
      <c r="C6" s="86" t="s">
        <v>2</v>
      </c>
      <c r="D6" s="279" t="s">
        <v>171</v>
      </c>
      <c r="F6" s="512"/>
    </row>
    <row r="7" spans="1:7" ht="21" customHeight="1" x14ac:dyDescent="0.25">
      <c r="A7" s="512"/>
      <c r="C7" s="86" t="s">
        <v>3</v>
      </c>
      <c r="D7" s="279" t="s">
        <v>171</v>
      </c>
      <c r="F7" s="512"/>
    </row>
    <row r="8" spans="1:7" ht="21" customHeight="1" x14ac:dyDescent="0.25">
      <c r="A8" s="512"/>
      <c r="C8" s="86" t="s">
        <v>4</v>
      </c>
      <c r="D8" s="279" t="s">
        <v>171</v>
      </c>
      <c r="F8" s="512"/>
    </row>
    <row r="9" spans="1:7" ht="21" customHeight="1" x14ac:dyDescent="0.25">
      <c r="A9" s="512"/>
      <c r="C9" s="86" t="s">
        <v>5</v>
      </c>
      <c r="D9" s="279" t="s">
        <v>171</v>
      </c>
      <c r="F9" s="512"/>
    </row>
    <row r="10" spans="1:7" ht="21" customHeight="1" x14ac:dyDescent="0.25">
      <c r="A10" s="512"/>
      <c r="C10" s="86" t="s">
        <v>6</v>
      </c>
      <c r="D10" s="279" t="s">
        <v>171</v>
      </c>
      <c r="F10" s="512"/>
    </row>
    <row r="11" spans="1:7" ht="21" customHeight="1" x14ac:dyDescent="0.25">
      <c r="A11" s="512"/>
      <c r="C11" s="86" t="s">
        <v>7</v>
      </c>
      <c r="D11" s="279" t="s">
        <v>171</v>
      </c>
      <c r="F11" s="512"/>
    </row>
    <row r="12" spans="1:7" ht="21" customHeight="1" x14ac:dyDescent="0.25">
      <c r="A12" s="512"/>
      <c r="C12" s="86" t="s">
        <v>8</v>
      </c>
      <c r="D12" s="279" t="s">
        <v>171</v>
      </c>
      <c r="F12" s="512"/>
    </row>
    <row r="13" spans="1:7" ht="21" customHeight="1" x14ac:dyDescent="0.25">
      <c r="A13" s="512"/>
      <c r="C13" s="86" t="s">
        <v>9</v>
      </c>
      <c r="D13" s="279" t="s">
        <v>171</v>
      </c>
      <c r="F13" s="512"/>
    </row>
    <row r="14" spans="1:7" ht="7" customHeight="1" x14ac:dyDescent="0.4">
      <c r="A14" s="512"/>
      <c r="C14" s="490"/>
      <c r="D14" s="491"/>
      <c r="F14" s="512"/>
      <c r="G14" s="3"/>
    </row>
    <row r="15" spans="1:7" ht="196.75" customHeight="1" x14ac:dyDescent="0.25">
      <c r="A15" s="512"/>
      <c r="C15" s="498" t="s">
        <v>198</v>
      </c>
      <c r="D15" s="499"/>
      <c r="F15" s="512"/>
    </row>
    <row r="16" spans="1:7" ht="31" customHeight="1" x14ac:dyDescent="0.25">
      <c r="A16" s="512"/>
      <c r="C16" s="515" t="s">
        <v>199</v>
      </c>
      <c r="D16" s="516"/>
      <c r="F16" s="512"/>
    </row>
    <row r="17" spans="1:7" ht="18" customHeight="1" x14ac:dyDescent="0.35">
      <c r="A17" s="512"/>
      <c r="C17" s="504" t="s">
        <v>10</v>
      </c>
      <c r="D17" s="505"/>
      <c r="F17" s="512"/>
    </row>
    <row r="18" spans="1:7" ht="18" customHeight="1" x14ac:dyDescent="0.35">
      <c r="A18" s="512"/>
      <c r="C18" s="506" t="s">
        <v>11</v>
      </c>
      <c r="D18" s="507"/>
      <c r="F18" s="512"/>
    </row>
    <row r="19" spans="1:7" ht="31" customHeight="1" x14ac:dyDescent="0.35">
      <c r="A19" s="512"/>
      <c r="C19" s="508" t="s">
        <v>264</v>
      </c>
      <c r="D19" s="509"/>
      <c r="F19" s="512"/>
      <c r="G19" s="4" t="s">
        <v>12</v>
      </c>
    </row>
    <row r="20" spans="1:7" ht="7" customHeight="1" x14ac:dyDescent="0.35">
      <c r="A20" s="512"/>
      <c r="C20" s="510"/>
      <c r="D20" s="511"/>
      <c r="F20" s="512"/>
    </row>
    <row r="21" spans="1:7" ht="31" customHeight="1" x14ac:dyDescent="0.25">
      <c r="A21" s="512"/>
      <c r="C21" s="492" t="s">
        <v>13</v>
      </c>
      <c r="D21" s="493"/>
      <c r="F21" s="512"/>
    </row>
    <row r="22" spans="1:7" ht="75" customHeight="1" x14ac:dyDescent="0.25">
      <c r="A22" s="512"/>
      <c r="C22" s="498" t="s">
        <v>14</v>
      </c>
      <c r="D22" s="499"/>
      <c r="F22" s="512"/>
    </row>
    <row r="23" spans="1:7" ht="31" customHeight="1" x14ac:dyDescent="0.25">
      <c r="A23" s="512"/>
      <c r="C23" s="492" t="s">
        <v>15</v>
      </c>
      <c r="D23" s="493"/>
      <c r="F23" s="512"/>
    </row>
    <row r="24" spans="1:7" ht="54.65" customHeight="1" x14ac:dyDescent="0.25">
      <c r="A24" s="512"/>
      <c r="C24" s="498" t="s">
        <v>200</v>
      </c>
      <c r="D24" s="499"/>
      <c r="F24" s="512"/>
    </row>
    <row r="25" spans="1:7" ht="22.4" customHeight="1" x14ac:dyDescent="0.25">
      <c r="A25" s="512"/>
      <c r="C25" s="517" t="s">
        <v>193</v>
      </c>
      <c r="D25" s="518"/>
      <c r="F25" s="512"/>
    </row>
    <row r="26" spans="1:7" ht="145.75" customHeight="1" x14ac:dyDescent="0.25">
      <c r="A26" s="512"/>
      <c r="C26" s="498" t="s">
        <v>197</v>
      </c>
      <c r="D26" s="499"/>
      <c r="F26" s="512"/>
    </row>
    <row r="27" spans="1:7" ht="55.75" customHeight="1" x14ac:dyDescent="0.25">
      <c r="A27" s="512"/>
      <c r="C27" s="502" t="s">
        <v>19</v>
      </c>
      <c r="D27" s="503"/>
      <c r="F27" s="512"/>
    </row>
    <row r="28" spans="1:7" ht="60.65" customHeight="1" x14ac:dyDescent="0.25">
      <c r="A28" s="512"/>
      <c r="C28" s="502" t="s">
        <v>265</v>
      </c>
      <c r="D28" s="503"/>
      <c r="F28" s="512"/>
    </row>
    <row r="29" spans="1:7" ht="363" customHeight="1" x14ac:dyDescent="0.25">
      <c r="A29" s="512"/>
      <c r="C29" s="498" t="s">
        <v>201</v>
      </c>
      <c r="D29" s="499"/>
      <c r="F29" s="512"/>
    </row>
    <row r="30" spans="1:7" s="85" customFormat="1" ht="31" customHeight="1" x14ac:dyDescent="0.35">
      <c r="A30" s="512"/>
      <c r="C30" s="492" t="s">
        <v>20</v>
      </c>
      <c r="D30" s="493"/>
      <c r="F30" s="512"/>
    </row>
    <row r="31" spans="1:7" ht="45" customHeight="1" x14ac:dyDescent="0.25">
      <c r="A31" s="512"/>
      <c r="C31" s="498" t="s">
        <v>21</v>
      </c>
      <c r="D31" s="499"/>
      <c r="F31" s="512"/>
    </row>
    <row r="32" spans="1:7" s="85" customFormat="1" ht="31" customHeight="1" x14ac:dyDescent="0.35">
      <c r="A32" s="512"/>
      <c r="C32" s="492" t="s">
        <v>22</v>
      </c>
      <c r="D32" s="493"/>
      <c r="F32" s="512"/>
    </row>
    <row r="33" spans="1:6" ht="45" customHeight="1" x14ac:dyDescent="0.25">
      <c r="A33" s="512"/>
      <c r="C33" s="498" t="s">
        <v>23</v>
      </c>
      <c r="D33" s="499"/>
      <c r="F33" s="512"/>
    </row>
    <row r="34" spans="1:6" s="85" customFormat="1" ht="31" customHeight="1" x14ac:dyDescent="0.35">
      <c r="A34" s="512"/>
      <c r="C34" s="492" t="s">
        <v>24</v>
      </c>
      <c r="D34" s="493"/>
      <c r="F34" s="512"/>
    </row>
    <row r="35" spans="1:6" ht="35.5" customHeight="1" x14ac:dyDescent="0.25">
      <c r="A35" s="512"/>
      <c r="C35" s="496" t="s">
        <v>25</v>
      </c>
      <c r="D35" s="497"/>
      <c r="F35" s="512"/>
    </row>
    <row r="36" spans="1:6" ht="45" customHeight="1" x14ac:dyDescent="0.25">
      <c r="A36" s="512"/>
      <c r="C36" s="500" t="s">
        <v>272</v>
      </c>
      <c r="D36" s="501"/>
      <c r="F36" s="512"/>
    </row>
    <row r="37" spans="1:6" s="85" customFormat="1" ht="183.65" customHeight="1" x14ac:dyDescent="0.35">
      <c r="A37" s="512"/>
      <c r="C37" s="498" t="s">
        <v>202</v>
      </c>
      <c r="D37" s="499"/>
      <c r="F37" s="512"/>
    </row>
    <row r="38" spans="1:6" s="85" customFormat="1" ht="31" customHeight="1" x14ac:dyDescent="0.35">
      <c r="A38" s="512"/>
      <c r="C38" s="492" t="s">
        <v>26</v>
      </c>
      <c r="D38" s="493"/>
      <c r="F38" s="512"/>
    </row>
    <row r="39" spans="1:6" ht="31" customHeight="1" x14ac:dyDescent="0.25">
      <c r="A39" s="512"/>
      <c r="C39" s="498" t="s">
        <v>27</v>
      </c>
      <c r="D39" s="499"/>
      <c r="F39" s="512"/>
    </row>
    <row r="40" spans="1:6" s="85" customFormat="1" ht="31" customHeight="1" x14ac:dyDescent="0.35">
      <c r="A40" s="512"/>
      <c r="C40" s="492" t="s">
        <v>28</v>
      </c>
      <c r="D40" s="493"/>
      <c r="F40" s="512"/>
    </row>
    <row r="41" spans="1:6" ht="45" customHeight="1" x14ac:dyDescent="0.25">
      <c r="A41" s="512"/>
      <c r="C41" s="498" t="s">
        <v>29</v>
      </c>
      <c r="D41" s="499"/>
      <c r="F41" s="512"/>
    </row>
    <row r="42" spans="1:6" s="85" customFormat="1" ht="31" customHeight="1" x14ac:dyDescent="0.35">
      <c r="A42" s="512"/>
      <c r="C42" s="492" t="s">
        <v>30</v>
      </c>
      <c r="D42" s="493"/>
      <c r="F42" s="512"/>
    </row>
    <row r="43" spans="1:6" ht="120" customHeight="1" x14ac:dyDescent="0.25">
      <c r="A43" s="512"/>
      <c r="C43" s="498" t="s">
        <v>203</v>
      </c>
      <c r="D43" s="499"/>
      <c r="F43" s="512"/>
    </row>
    <row r="44" spans="1:6" s="85" customFormat="1" ht="31" customHeight="1" x14ac:dyDescent="0.35">
      <c r="A44" s="512"/>
      <c r="C44" s="492" t="s">
        <v>31</v>
      </c>
      <c r="D44" s="493"/>
      <c r="F44" s="512"/>
    </row>
    <row r="45" spans="1:6" ht="37.4" customHeight="1" x14ac:dyDescent="0.25">
      <c r="A45" s="512"/>
      <c r="C45" s="496" t="s">
        <v>32</v>
      </c>
      <c r="D45" s="497"/>
      <c r="F45" s="512"/>
    </row>
    <row r="46" spans="1:6" s="85" customFormat="1" ht="31" customHeight="1" x14ac:dyDescent="0.35">
      <c r="A46" s="512"/>
      <c r="C46" s="492" t="s">
        <v>33</v>
      </c>
      <c r="D46" s="493"/>
      <c r="F46" s="512"/>
    </row>
    <row r="47" spans="1:6" ht="160.4" customHeight="1" x14ac:dyDescent="0.25">
      <c r="A47" s="512"/>
      <c r="C47" s="494" t="s">
        <v>271</v>
      </c>
      <c r="D47" s="495"/>
      <c r="F47" s="512"/>
    </row>
    <row r="48" spans="1:6" ht="16.75" customHeight="1" x14ac:dyDescent="0.25">
      <c r="A48" s="512"/>
      <c r="F48" s="512"/>
    </row>
    <row r="49" spans="1:6" ht="16.75" customHeight="1" x14ac:dyDescent="0.25">
      <c r="A49" s="512"/>
      <c r="B49" s="512"/>
      <c r="C49" s="512"/>
      <c r="D49" s="512"/>
      <c r="E49" s="512"/>
      <c r="F49" s="512"/>
    </row>
  </sheetData>
  <sheetProtection selectLockedCells="1"/>
  <mergeCells count="40">
    <mergeCell ref="C17:D17"/>
    <mergeCell ref="C18:D18"/>
    <mergeCell ref="C19:D19"/>
    <mergeCell ref="C20:D20"/>
    <mergeCell ref="A1:F1"/>
    <mergeCell ref="F2:F49"/>
    <mergeCell ref="A2:A49"/>
    <mergeCell ref="B49:E49"/>
    <mergeCell ref="C3:D3"/>
    <mergeCell ref="C15:D15"/>
    <mergeCell ref="C16:D16"/>
    <mergeCell ref="C24:D24"/>
    <mergeCell ref="C25:D25"/>
    <mergeCell ref="C26:D26"/>
    <mergeCell ref="C21:D21"/>
    <mergeCell ref="C22:D22"/>
    <mergeCell ref="C30:D30"/>
    <mergeCell ref="C23:D23"/>
    <mergeCell ref="C31:D31"/>
    <mergeCell ref="C32:D32"/>
    <mergeCell ref="C33:D33"/>
    <mergeCell ref="C29:D29"/>
    <mergeCell ref="C27:D27"/>
    <mergeCell ref="C28:D28"/>
    <mergeCell ref="C4:D4"/>
    <mergeCell ref="C14:D14"/>
    <mergeCell ref="C46:D46"/>
    <mergeCell ref="C47:D47"/>
    <mergeCell ref="C44:D44"/>
    <mergeCell ref="C45:D45"/>
    <mergeCell ref="C40:D40"/>
    <mergeCell ref="C41:D41"/>
    <mergeCell ref="C42:D42"/>
    <mergeCell ref="C43:D43"/>
    <mergeCell ref="C38:D38"/>
    <mergeCell ref="C39:D39"/>
    <mergeCell ref="C37:D37"/>
    <mergeCell ref="C34:D34"/>
    <mergeCell ref="C35:D35"/>
    <mergeCell ref="C36:D36"/>
  </mergeCells>
  <hyperlinks>
    <hyperlink ref="C25" r:id="rId1" display="https://www.semcommittee.com/publications/sem-23-016-best-new-entrant-decision-paper" xr:uid="{00000000-0004-0000-0000-000000000000}"/>
  </hyperlinks>
  <pageMargins left="0.75" right="0.75" top="1" bottom="1" header="0.5" footer="0.5"/>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23"/>
  <sheetViews>
    <sheetView workbookViewId="0">
      <selection activeCell="A6" sqref="A6:B23"/>
    </sheetView>
  </sheetViews>
  <sheetFormatPr defaultColWidth="9.1796875" defaultRowHeight="14.5" x14ac:dyDescent="0.35"/>
  <cols>
    <col min="1" max="1" width="55.54296875" style="10" customWidth="1"/>
    <col min="2" max="2" width="84.1796875" style="10" customWidth="1"/>
    <col min="3" max="16384" width="9.1796875" style="10"/>
  </cols>
  <sheetData>
    <row r="2" spans="1:2" ht="15.5" x14ac:dyDescent="0.35">
      <c r="A2" s="637" t="s">
        <v>158</v>
      </c>
      <c r="B2" s="638"/>
    </row>
    <row r="4" spans="1:2" ht="129.75" customHeight="1" x14ac:dyDescent="0.35">
      <c r="A4" s="639" t="s">
        <v>172</v>
      </c>
      <c r="B4" s="639"/>
    </row>
    <row r="5" spans="1:2" ht="15" thickBot="1" x14ac:dyDescent="0.4">
      <c r="A5" s="640" t="s">
        <v>112</v>
      </c>
      <c r="B5" s="641"/>
    </row>
    <row r="6" spans="1:2" x14ac:dyDescent="0.35">
      <c r="A6" s="642" t="s">
        <v>171</v>
      </c>
      <c r="B6" s="643"/>
    </row>
    <row r="7" spans="1:2" x14ac:dyDescent="0.35">
      <c r="A7" s="644"/>
      <c r="B7" s="645"/>
    </row>
    <row r="8" spans="1:2" x14ac:dyDescent="0.35">
      <c r="A8" s="644"/>
      <c r="B8" s="645"/>
    </row>
    <row r="9" spans="1:2" x14ac:dyDescent="0.35">
      <c r="A9" s="644"/>
      <c r="B9" s="645"/>
    </row>
    <row r="10" spans="1:2" ht="140.25" customHeight="1" x14ac:dyDescent="0.35">
      <c r="A10" s="644"/>
      <c r="B10" s="645"/>
    </row>
    <row r="11" spans="1:2" x14ac:dyDescent="0.35">
      <c r="A11" s="644"/>
      <c r="B11" s="645"/>
    </row>
    <row r="12" spans="1:2" x14ac:dyDescent="0.35">
      <c r="A12" s="644"/>
      <c r="B12" s="645"/>
    </row>
    <row r="13" spans="1:2" x14ac:dyDescent="0.35">
      <c r="A13" s="644"/>
      <c r="B13" s="645"/>
    </row>
    <row r="14" spans="1:2" x14ac:dyDescent="0.35">
      <c r="A14" s="644"/>
      <c r="B14" s="645"/>
    </row>
    <row r="15" spans="1:2" x14ac:dyDescent="0.35">
      <c r="A15" s="644"/>
      <c r="B15" s="645"/>
    </row>
    <row r="16" spans="1:2" x14ac:dyDescent="0.35">
      <c r="A16" s="644"/>
      <c r="B16" s="645"/>
    </row>
    <row r="17" spans="1:2" x14ac:dyDescent="0.35">
      <c r="A17" s="644"/>
      <c r="B17" s="645"/>
    </row>
    <row r="18" spans="1:2" x14ac:dyDescent="0.35">
      <c r="A18" s="644"/>
      <c r="B18" s="645"/>
    </row>
    <row r="19" spans="1:2" x14ac:dyDescent="0.35">
      <c r="A19" s="644"/>
      <c r="B19" s="645"/>
    </row>
    <row r="20" spans="1:2" x14ac:dyDescent="0.35">
      <c r="A20" s="644"/>
      <c r="B20" s="645"/>
    </row>
    <row r="21" spans="1:2" x14ac:dyDescent="0.35">
      <c r="A21" s="644"/>
      <c r="B21" s="645"/>
    </row>
    <row r="22" spans="1:2" x14ac:dyDescent="0.35">
      <c r="A22" s="644"/>
      <c r="B22" s="645"/>
    </row>
    <row r="23" spans="1:2" ht="15" thickBot="1" x14ac:dyDescent="0.4">
      <c r="A23" s="646"/>
      <c r="B23" s="647"/>
    </row>
  </sheetData>
  <mergeCells count="4">
    <mergeCell ref="A2:B2"/>
    <mergeCell ref="A4:B4"/>
    <mergeCell ref="A5:B5"/>
    <mergeCell ref="A6: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X1503"/>
  <sheetViews>
    <sheetView zoomScale="80" zoomScaleNormal="80" workbookViewId="0">
      <selection activeCell="N108" sqref="N108"/>
    </sheetView>
  </sheetViews>
  <sheetFormatPr defaultColWidth="9.1796875" defaultRowHeight="14.5" customHeight="1" x14ac:dyDescent="0.25"/>
  <cols>
    <col min="1" max="1" width="3.54296875" style="5" customWidth="1"/>
    <col min="2" max="2" width="82.81640625" style="5" customWidth="1"/>
    <col min="3" max="3" width="14" style="5" customWidth="1"/>
    <col min="4" max="17" width="12.54296875" style="5" customWidth="1"/>
    <col min="18" max="18" width="12.81640625" style="5" customWidth="1"/>
    <col min="19" max="154" width="9.1796875" style="5" customWidth="1"/>
    <col min="155" max="16384" width="9.1796875" style="5"/>
  </cols>
  <sheetData>
    <row r="1" spans="1:154" ht="14.5" customHeight="1" thickBot="1" x14ac:dyDescent="0.3"/>
    <row r="2" spans="1:154" ht="57" customHeight="1" x14ac:dyDescent="0.25">
      <c r="B2" s="523" t="s">
        <v>204</v>
      </c>
      <c r="C2" s="524"/>
      <c r="D2" s="524"/>
      <c r="E2" s="524"/>
      <c r="F2" s="524"/>
      <c r="G2" s="524"/>
      <c r="H2" s="524"/>
      <c r="I2" s="524"/>
      <c r="J2" s="524"/>
      <c r="K2" s="524"/>
      <c r="L2" s="524"/>
      <c r="M2" s="524"/>
      <c r="N2" s="524"/>
      <c r="O2" s="524"/>
      <c r="P2" s="524"/>
      <c r="Q2" s="524"/>
      <c r="R2" s="525"/>
    </row>
    <row r="3" spans="1:154" ht="22.75" customHeight="1" x14ac:dyDescent="0.25">
      <c r="B3" s="520" t="s">
        <v>194</v>
      </c>
      <c r="C3" s="521"/>
      <c r="D3" s="521"/>
      <c r="E3" s="521"/>
      <c r="F3" s="521"/>
      <c r="G3" s="521"/>
      <c r="H3" s="521"/>
      <c r="I3" s="521"/>
      <c r="J3" s="521"/>
      <c r="K3" s="521"/>
      <c r="L3" s="521"/>
      <c r="M3" s="521"/>
      <c r="N3" s="521"/>
      <c r="O3" s="521"/>
      <c r="P3" s="521"/>
      <c r="Q3" s="521"/>
      <c r="R3" s="522"/>
    </row>
    <row r="4" spans="1:154" ht="14.5" customHeight="1" x14ac:dyDescent="0.25">
      <c r="B4" s="465"/>
      <c r="C4" s="466"/>
      <c r="D4" s="466"/>
      <c r="E4" s="466"/>
      <c r="F4" s="466"/>
      <c r="G4" s="466"/>
      <c r="H4" s="466"/>
      <c r="I4" s="466"/>
      <c r="J4" s="466"/>
      <c r="K4" s="466"/>
      <c r="L4" s="466"/>
      <c r="M4" s="466"/>
      <c r="N4" s="466"/>
      <c r="O4" s="466"/>
      <c r="P4" s="466"/>
      <c r="Q4" s="467"/>
      <c r="R4" s="467"/>
    </row>
    <row r="5" spans="1:154" ht="18" customHeight="1" x14ac:dyDescent="0.25">
      <c r="B5" s="137" t="s">
        <v>1</v>
      </c>
      <c r="C5" s="459" t="str">
        <f>'USPC Application Principles'!D5</f>
        <v>[To be Completed]</v>
      </c>
      <c r="D5" s="460"/>
      <c r="E5" s="460"/>
      <c r="F5" s="460"/>
      <c r="G5" s="460"/>
      <c r="H5" s="460"/>
      <c r="I5" s="460"/>
      <c r="J5" s="460"/>
      <c r="K5" s="460"/>
      <c r="L5" s="460"/>
      <c r="M5" s="460"/>
      <c r="N5" s="460"/>
      <c r="O5" s="460"/>
      <c r="P5" s="460"/>
      <c r="Q5" s="461"/>
      <c r="R5" s="461"/>
    </row>
    <row r="6" spans="1:154" ht="18" customHeight="1" x14ac:dyDescent="0.25">
      <c r="B6" s="137" t="s">
        <v>2</v>
      </c>
      <c r="C6" s="459" t="str">
        <f>'USPC Application Principles'!D6</f>
        <v>[To be Completed]</v>
      </c>
      <c r="D6" s="460"/>
      <c r="E6" s="460"/>
      <c r="F6" s="460"/>
      <c r="G6" s="460"/>
      <c r="H6" s="460"/>
      <c r="I6" s="460"/>
      <c r="J6" s="460"/>
      <c r="K6" s="460"/>
      <c r="L6" s="460"/>
      <c r="M6" s="460"/>
      <c r="N6" s="460"/>
      <c r="O6" s="460"/>
      <c r="P6" s="460"/>
      <c r="Q6" s="461"/>
      <c r="R6" s="461"/>
    </row>
    <row r="7" spans="1:154" ht="18" customHeight="1" x14ac:dyDescent="0.25">
      <c r="B7" s="137" t="s">
        <v>3</v>
      </c>
      <c r="C7" s="459" t="str">
        <f>'USPC Application Principles'!D7</f>
        <v>[To be Completed]</v>
      </c>
      <c r="D7" s="460"/>
      <c r="E7" s="460"/>
      <c r="F7" s="460"/>
      <c r="G7" s="460"/>
      <c r="H7" s="460"/>
      <c r="I7" s="460"/>
      <c r="J7" s="460"/>
      <c r="K7" s="460"/>
      <c r="L7" s="460"/>
      <c r="M7" s="460"/>
      <c r="N7" s="460"/>
      <c r="O7" s="460"/>
      <c r="P7" s="460"/>
      <c r="Q7" s="461"/>
      <c r="R7" s="461"/>
    </row>
    <row r="8" spans="1:154" ht="18" customHeight="1" x14ac:dyDescent="0.25">
      <c r="B8" s="137" t="s">
        <v>4</v>
      </c>
      <c r="C8" s="459" t="str">
        <f>'USPC Application Principles'!D8</f>
        <v>[To be Completed]</v>
      </c>
      <c r="D8" s="460"/>
      <c r="E8" s="460"/>
      <c r="F8" s="460"/>
      <c r="G8" s="460"/>
      <c r="H8" s="460"/>
      <c r="I8" s="460"/>
      <c r="J8" s="460"/>
      <c r="K8" s="460"/>
      <c r="L8" s="460"/>
      <c r="M8" s="460"/>
      <c r="N8" s="460"/>
      <c r="O8" s="460"/>
      <c r="P8" s="460"/>
      <c r="Q8" s="461"/>
      <c r="R8" s="461"/>
    </row>
    <row r="9" spans="1:154" ht="18" customHeight="1" x14ac:dyDescent="0.25">
      <c r="B9" s="137" t="s">
        <v>5</v>
      </c>
      <c r="C9" s="459" t="str">
        <f>'USPC Application Principles'!D9</f>
        <v>[To be Completed]</v>
      </c>
      <c r="D9" s="460"/>
      <c r="E9" s="460"/>
      <c r="F9" s="460"/>
      <c r="G9" s="460"/>
      <c r="H9" s="460"/>
      <c r="I9" s="460"/>
      <c r="J9" s="460"/>
      <c r="K9" s="460"/>
      <c r="L9" s="460"/>
      <c r="M9" s="460"/>
      <c r="N9" s="460"/>
      <c r="O9" s="460"/>
      <c r="P9" s="460"/>
      <c r="Q9" s="461"/>
      <c r="R9" s="461"/>
    </row>
    <row r="10" spans="1:154" ht="18" customHeight="1" x14ac:dyDescent="0.25">
      <c r="B10" s="137" t="s">
        <v>6</v>
      </c>
      <c r="C10" s="459" t="str">
        <f>'USPC Application Principles'!D10</f>
        <v>[To be Completed]</v>
      </c>
      <c r="D10" s="460"/>
      <c r="E10" s="460"/>
      <c r="F10" s="460"/>
      <c r="G10" s="460"/>
      <c r="H10" s="460"/>
      <c r="I10" s="460"/>
      <c r="J10" s="460"/>
      <c r="K10" s="460"/>
      <c r="L10" s="460"/>
      <c r="M10" s="460"/>
      <c r="N10" s="460"/>
      <c r="O10" s="460"/>
      <c r="P10" s="460"/>
      <c r="Q10" s="461"/>
      <c r="R10" s="461"/>
    </row>
    <row r="11" spans="1:154" ht="18" customHeight="1" x14ac:dyDescent="0.25">
      <c r="B11" s="137" t="s">
        <v>7</v>
      </c>
      <c r="C11" s="459" t="str">
        <f>'USPC Application Principles'!D11</f>
        <v>[To be Completed]</v>
      </c>
      <c r="D11" s="460"/>
      <c r="E11" s="460"/>
      <c r="F11" s="460"/>
      <c r="G11" s="460"/>
      <c r="H11" s="460"/>
      <c r="I11" s="460"/>
      <c r="J11" s="460"/>
      <c r="K11" s="460"/>
      <c r="L11" s="460"/>
      <c r="M11" s="460"/>
      <c r="N11" s="460"/>
      <c r="O11" s="460"/>
      <c r="P11" s="460"/>
      <c r="Q11" s="461"/>
      <c r="R11" s="461"/>
    </row>
    <row r="12" spans="1:154" ht="18" customHeight="1" x14ac:dyDescent="0.25">
      <c r="B12" s="137" t="s">
        <v>8</v>
      </c>
      <c r="C12" s="459" t="str">
        <f>'USPC Application Principles'!D12</f>
        <v>[To be Completed]</v>
      </c>
      <c r="D12" s="460"/>
      <c r="E12" s="460"/>
      <c r="F12" s="460"/>
      <c r="G12" s="460"/>
      <c r="H12" s="460"/>
      <c r="I12" s="460"/>
      <c r="J12" s="460"/>
      <c r="K12" s="460"/>
      <c r="L12" s="460"/>
      <c r="M12" s="460"/>
      <c r="N12" s="460"/>
      <c r="O12" s="460"/>
      <c r="P12" s="460"/>
      <c r="Q12" s="461"/>
      <c r="R12" s="461"/>
    </row>
    <row r="13" spans="1:154" ht="18" customHeight="1" thickBot="1" x14ac:dyDescent="0.3">
      <c r="B13" s="138" t="s">
        <v>9</v>
      </c>
      <c r="C13" s="462" t="str">
        <f>'USPC Application Principles'!D13</f>
        <v>[To be Completed]</v>
      </c>
      <c r="D13" s="463"/>
      <c r="E13" s="463"/>
      <c r="F13" s="463"/>
      <c r="G13" s="463"/>
      <c r="H13" s="463"/>
      <c r="I13" s="463"/>
      <c r="J13" s="463"/>
      <c r="K13" s="463"/>
      <c r="L13" s="463"/>
      <c r="M13" s="463"/>
      <c r="N13" s="463"/>
      <c r="O13" s="463"/>
      <c r="P13" s="463"/>
      <c r="Q13" s="464"/>
      <c r="R13" s="464"/>
    </row>
    <row r="14" spans="1:154" ht="14.5" customHeight="1" thickBot="1" x14ac:dyDescent="0.3">
      <c r="B14" s="519"/>
      <c r="C14" s="519"/>
      <c r="D14" s="519"/>
      <c r="E14" s="519"/>
      <c r="F14" s="519"/>
      <c r="G14" s="519"/>
      <c r="H14" s="519"/>
      <c r="I14" s="519"/>
      <c r="J14" s="519"/>
      <c r="K14" s="519"/>
      <c r="L14" s="519"/>
      <c r="M14" s="519"/>
      <c r="N14" s="519"/>
      <c r="O14" s="519"/>
      <c r="P14" s="519"/>
      <c r="Q14" s="519"/>
    </row>
    <row r="15" spans="1:154" ht="18.649999999999999" customHeight="1" x14ac:dyDescent="0.45">
      <c r="B15" s="204" t="s">
        <v>34</v>
      </c>
      <c r="C15" s="205"/>
      <c r="D15" s="526" t="s">
        <v>35</v>
      </c>
      <c r="E15" s="526"/>
      <c r="F15" s="526"/>
      <c r="G15" s="526"/>
      <c r="H15" s="526"/>
      <c r="I15" s="526"/>
      <c r="J15" s="526"/>
      <c r="K15" s="206"/>
      <c r="L15" s="206"/>
      <c r="M15" s="206" t="s">
        <v>36</v>
      </c>
      <c r="N15" s="206"/>
      <c r="O15" s="206"/>
      <c r="P15" s="206"/>
      <c r="Q15" s="207"/>
      <c r="R15" s="207"/>
      <c r="S15" s="198" t="s">
        <v>37</v>
      </c>
      <c r="T15" s="81"/>
    </row>
    <row r="16" spans="1:154" ht="43.5" customHeight="1" x14ac:dyDescent="0.35">
      <c r="A16" s="25"/>
      <c r="B16" s="546" t="s">
        <v>38</v>
      </c>
      <c r="C16" s="208"/>
      <c r="D16" s="209" t="s">
        <v>39</v>
      </c>
      <c r="E16" s="209" t="s">
        <v>39</v>
      </c>
      <c r="F16" s="209" t="s">
        <v>39</v>
      </c>
      <c r="G16" s="209" t="s">
        <v>39</v>
      </c>
      <c r="H16" s="209" t="s">
        <v>39</v>
      </c>
      <c r="I16" s="209" t="s">
        <v>39</v>
      </c>
      <c r="J16" s="209" t="s">
        <v>39</v>
      </c>
      <c r="K16" s="210" t="s">
        <v>39</v>
      </c>
      <c r="L16" s="210" t="s">
        <v>39</v>
      </c>
      <c r="M16" s="210" t="s">
        <v>39</v>
      </c>
      <c r="N16" s="210" t="s">
        <v>39</v>
      </c>
      <c r="O16" s="210" t="s">
        <v>39</v>
      </c>
      <c r="P16" s="210" t="s">
        <v>39</v>
      </c>
      <c r="Q16" s="211" t="s">
        <v>39</v>
      </c>
      <c r="R16" s="211" t="s">
        <v>39</v>
      </c>
      <c r="S16" s="199" t="s">
        <v>40</v>
      </c>
      <c r="T16" s="26" t="s">
        <v>41</v>
      </c>
      <c r="U16" s="27" t="s">
        <v>42</v>
      </c>
      <c r="V16" s="27"/>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row>
    <row r="17" spans="1:154" ht="14.5" customHeight="1" x14ac:dyDescent="0.35">
      <c r="B17" s="546"/>
      <c r="C17" s="208"/>
      <c r="D17" s="212">
        <v>2031</v>
      </c>
      <c r="E17" s="212">
        <v>2030</v>
      </c>
      <c r="F17" s="212">
        <v>2029</v>
      </c>
      <c r="G17" s="212">
        <v>2028</v>
      </c>
      <c r="H17" s="212">
        <v>2027</v>
      </c>
      <c r="I17" s="212">
        <v>2026</v>
      </c>
      <c r="J17" s="212">
        <v>2025</v>
      </c>
      <c r="K17" s="213">
        <v>2024</v>
      </c>
      <c r="L17" s="213">
        <v>2023</v>
      </c>
      <c r="M17" s="213">
        <v>2022</v>
      </c>
      <c r="N17" s="213">
        <v>2021</v>
      </c>
      <c r="O17" s="213">
        <v>2020</v>
      </c>
      <c r="P17" s="213">
        <v>2019</v>
      </c>
      <c r="Q17" s="213">
        <v>2018</v>
      </c>
      <c r="R17" s="213">
        <v>2017</v>
      </c>
      <c r="S17" s="200"/>
      <c r="T17" s="28"/>
      <c r="U17" s="29" t="s">
        <v>43</v>
      </c>
      <c r="V17" s="29" t="s">
        <v>44</v>
      </c>
    </row>
    <row r="18" spans="1:154" ht="14.5" customHeight="1" x14ac:dyDescent="0.35">
      <c r="B18" s="214" t="s">
        <v>45</v>
      </c>
      <c r="C18" s="30"/>
      <c r="D18" s="31"/>
      <c r="E18" s="31"/>
      <c r="F18" s="31"/>
      <c r="G18" s="31"/>
      <c r="H18" s="31"/>
      <c r="I18" s="31"/>
      <c r="J18" s="31"/>
      <c r="K18" s="30"/>
      <c r="L18" s="30"/>
      <c r="M18" s="30"/>
      <c r="N18" s="30"/>
      <c r="O18" s="30"/>
      <c r="P18" s="30"/>
      <c r="Q18" s="215"/>
      <c r="R18" s="215"/>
      <c r="S18" s="201" t="b">
        <v>1</v>
      </c>
      <c r="T18" s="32" t="b">
        <v>1</v>
      </c>
      <c r="U18" s="33">
        <v>6</v>
      </c>
      <c r="V18" s="33">
        <v>7</v>
      </c>
    </row>
    <row r="19" spans="1:154" ht="14.5" customHeight="1" x14ac:dyDescent="0.35">
      <c r="B19" s="216" t="s">
        <v>46</v>
      </c>
      <c r="C19" s="217"/>
      <c r="D19" s="218" t="s">
        <v>47</v>
      </c>
      <c r="E19" s="218" t="s">
        <v>47</v>
      </c>
      <c r="F19" s="218" t="s">
        <v>47</v>
      </c>
      <c r="G19" s="218" t="s">
        <v>47</v>
      </c>
      <c r="H19" s="218" t="s">
        <v>47</v>
      </c>
      <c r="I19" s="218" t="s">
        <v>47</v>
      </c>
      <c r="J19" s="218" t="s">
        <v>47</v>
      </c>
      <c r="K19" s="219" t="s">
        <v>47</v>
      </c>
      <c r="L19" s="219" t="s">
        <v>47</v>
      </c>
      <c r="M19" s="219" t="s">
        <v>47</v>
      </c>
      <c r="N19" s="219" t="s">
        <v>47</v>
      </c>
      <c r="O19" s="219" t="s">
        <v>47</v>
      </c>
      <c r="P19" s="219" t="s">
        <v>47</v>
      </c>
      <c r="Q19" s="220" t="s">
        <v>47</v>
      </c>
      <c r="R19" s="220" t="s">
        <v>47</v>
      </c>
      <c r="S19" s="202"/>
      <c r="T19" s="34"/>
    </row>
    <row r="20" spans="1:154" ht="14.5" customHeight="1" x14ac:dyDescent="0.35">
      <c r="B20" s="214" t="s">
        <v>48</v>
      </c>
      <c r="C20" s="30"/>
      <c r="D20" s="95"/>
      <c r="E20" s="95"/>
      <c r="F20" s="95"/>
      <c r="G20" s="95"/>
      <c r="H20" s="95"/>
      <c r="I20" s="95"/>
      <c r="J20" s="95"/>
      <c r="K20" s="96"/>
      <c r="L20" s="96"/>
      <c r="M20" s="96"/>
      <c r="N20" s="96"/>
      <c r="O20" s="96"/>
      <c r="P20" s="96"/>
      <c r="Q20" s="221"/>
      <c r="R20" s="221"/>
      <c r="S20" s="203"/>
      <c r="T20" s="35"/>
      <c r="U20" s="33"/>
      <c r="V20" s="33"/>
    </row>
    <row r="21" spans="1:154" ht="14.5" customHeight="1" x14ac:dyDescent="0.35">
      <c r="B21" s="222" t="s">
        <v>49</v>
      </c>
      <c r="C21" s="30"/>
      <c r="D21" s="97"/>
      <c r="E21" s="97"/>
      <c r="F21" s="97"/>
      <c r="G21" s="97"/>
      <c r="H21" s="97"/>
      <c r="I21" s="97"/>
      <c r="J21" s="97"/>
      <c r="K21" s="98"/>
      <c r="L21" s="98"/>
      <c r="M21" s="98"/>
      <c r="N21" s="98"/>
      <c r="O21" s="98"/>
      <c r="P21" s="98"/>
      <c r="Q21" s="223"/>
      <c r="R21" s="223"/>
      <c r="S21" s="201" t="b">
        <v>1</v>
      </c>
      <c r="T21" s="32" t="b">
        <v>1</v>
      </c>
      <c r="U21" s="33">
        <v>6</v>
      </c>
      <c r="V21" s="33">
        <v>7</v>
      </c>
    </row>
    <row r="22" spans="1:154" ht="14.5" customHeight="1" x14ac:dyDescent="0.35">
      <c r="B22" s="222" t="s">
        <v>50</v>
      </c>
      <c r="C22" s="30"/>
      <c r="D22" s="97"/>
      <c r="E22" s="97"/>
      <c r="F22" s="97"/>
      <c r="G22" s="97"/>
      <c r="H22" s="97"/>
      <c r="I22" s="97"/>
      <c r="J22" s="97"/>
      <c r="K22" s="98"/>
      <c r="L22" s="98"/>
      <c r="M22" s="98"/>
      <c r="N22" s="98"/>
      <c r="O22" s="98"/>
      <c r="P22" s="98"/>
      <c r="Q22" s="223"/>
      <c r="R22" s="223"/>
      <c r="S22" s="201" t="b">
        <v>1</v>
      </c>
      <c r="T22" s="32" t="b">
        <v>1</v>
      </c>
      <c r="U22" s="33">
        <v>6</v>
      </c>
      <c r="V22" s="33">
        <v>7</v>
      </c>
    </row>
    <row r="23" spans="1:154" ht="14.5" customHeight="1" x14ac:dyDescent="0.35">
      <c r="B23" s="214" t="s">
        <v>51</v>
      </c>
      <c r="C23" s="30"/>
      <c r="D23" s="97"/>
      <c r="E23" s="97"/>
      <c r="F23" s="97"/>
      <c r="G23" s="97"/>
      <c r="H23" s="97"/>
      <c r="I23" s="97"/>
      <c r="J23" s="97"/>
      <c r="K23" s="98"/>
      <c r="L23" s="98"/>
      <c r="M23" s="98"/>
      <c r="N23" s="98"/>
      <c r="O23" s="98"/>
      <c r="P23" s="98"/>
      <c r="Q23" s="223"/>
      <c r="R23" s="223"/>
      <c r="S23" s="201" t="b">
        <v>1</v>
      </c>
      <c r="T23" s="32" t="b">
        <v>1</v>
      </c>
      <c r="U23" s="33">
        <v>6</v>
      </c>
      <c r="V23" s="33">
        <v>7</v>
      </c>
    </row>
    <row r="24" spans="1:154" ht="14.5" customHeight="1" x14ac:dyDescent="0.35">
      <c r="A24" s="25"/>
      <c r="B24" s="224" t="s">
        <v>52</v>
      </c>
      <c r="C24" s="30"/>
      <c r="D24" s="97"/>
      <c r="E24" s="97"/>
      <c r="F24" s="97"/>
      <c r="G24" s="97"/>
      <c r="H24" s="97"/>
      <c r="I24" s="97"/>
      <c r="J24" s="97"/>
      <c r="K24" s="98"/>
      <c r="L24" s="98"/>
      <c r="M24" s="98"/>
      <c r="N24" s="98"/>
      <c r="O24" s="98"/>
      <c r="P24" s="98"/>
      <c r="Q24" s="223"/>
      <c r="R24" s="223"/>
      <c r="S24" s="201" t="b">
        <v>1</v>
      </c>
      <c r="T24" s="32" t="b">
        <v>1</v>
      </c>
      <c r="U24" s="33">
        <v>6</v>
      </c>
      <c r="V24" s="33">
        <v>7</v>
      </c>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row>
    <row r="25" spans="1:154" ht="14.5" customHeight="1" x14ac:dyDescent="0.35">
      <c r="B25" s="214" t="s">
        <v>53</v>
      </c>
      <c r="C25" s="30"/>
      <c r="D25" s="97"/>
      <c r="E25" s="97"/>
      <c r="F25" s="97"/>
      <c r="G25" s="97"/>
      <c r="H25" s="97"/>
      <c r="I25" s="97"/>
      <c r="J25" s="97"/>
      <c r="K25" s="98"/>
      <c r="L25" s="98"/>
      <c r="M25" s="98"/>
      <c r="N25" s="98"/>
      <c r="O25" s="98"/>
      <c r="P25" s="98"/>
      <c r="Q25" s="223"/>
      <c r="R25" s="223"/>
      <c r="S25" s="201" t="b">
        <v>1</v>
      </c>
      <c r="T25" s="32" t="b">
        <v>1</v>
      </c>
      <c r="U25" s="33">
        <v>6</v>
      </c>
      <c r="V25" s="33">
        <v>7</v>
      </c>
    </row>
    <row r="26" spans="1:154" ht="14.5" customHeight="1" x14ac:dyDescent="0.35">
      <c r="B26" s="214" t="s">
        <v>54</v>
      </c>
      <c r="C26" s="30"/>
      <c r="D26" s="95"/>
      <c r="E26" s="95"/>
      <c r="F26" s="95"/>
      <c r="G26" s="95"/>
      <c r="H26" s="95"/>
      <c r="I26" s="95"/>
      <c r="J26" s="95"/>
      <c r="K26" s="96"/>
      <c r="L26" s="96"/>
      <c r="M26" s="96"/>
      <c r="N26" s="96"/>
      <c r="O26" s="96"/>
      <c r="P26" s="96"/>
      <c r="Q26" s="221"/>
      <c r="R26" s="221"/>
      <c r="S26" s="202"/>
      <c r="T26" s="34"/>
      <c r="U26" s="33"/>
      <c r="V26" s="33"/>
    </row>
    <row r="27" spans="1:154" ht="14.5" customHeight="1" x14ac:dyDescent="0.35">
      <c r="B27" s="222" t="s">
        <v>55</v>
      </c>
      <c r="C27" s="30"/>
      <c r="D27" s="97"/>
      <c r="E27" s="97"/>
      <c r="F27" s="97"/>
      <c r="G27" s="97"/>
      <c r="H27" s="97"/>
      <c r="I27" s="97"/>
      <c r="J27" s="97"/>
      <c r="K27" s="98"/>
      <c r="L27" s="98"/>
      <c r="M27" s="98"/>
      <c r="N27" s="98"/>
      <c r="O27" s="98"/>
      <c r="P27" s="98"/>
      <c r="Q27" s="223"/>
      <c r="R27" s="223"/>
      <c r="S27" s="201" t="b">
        <v>1</v>
      </c>
      <c r="T27" s="32" t="b">
        <v>1</v>
      </c>
      <c r="U27" s="33">
        <v>6</v>
      </c>
      <c r="V27" s="33">
        <v>7</v>
      </c>
    </row>
    <row r="28" spans="1:154" ht="14.5" customHeight="1" x14ac:dyDescent="0.35">
      <c r="B28" s="222" t="s">
        <v>56</v>
      </c>
      <c r="C28" s="30"/>
      <c r="D28" s="97"/>
      <c r="E28" s="97"/>
      <c r="F28" s="97"/>
      <c r="G28" s="97"/>
      <c r="H28" s="97"/>
      <c r="I28" s="97"/>
      <c r="J28" s="97"/>
      <c r="K28" s="98"/>
      <c r="L28" s="98"/>
      <c r="M28" s="98"/>
      <c r="N28" s="98"/>
      <c r="O28" s="98"/>
      <c r="P28" s="98"/>
      <c r="Q28" s="223"/>
      <c r="R28" s="223"/>
      <c r="S28" s="202"/>
      <c r="T28" s="34"/>
      <c r="U28" s="33"/>
      <c r="V28" s="33"/>
    </row>
    <row r="29" spans="1:154" ht="14.5" customHeight="1" x14ac:dyDescent="0.35">
      <c r="B29" s="222" t="s">
        <v>57</v>
      </c>
      <c r="C29" s="30"/>
      <c r="D29" s="97"/>
      <c r="E29" s="97"/>
      <c r="F29" s="97"/>
      <c r="G29" s="97"/>
      <c r="H29" s="97"/>
      <c r="I29" s="97"/>
      <c r="J29" s="97"/>
      <c r="K29" s="98"/>
      <c r="L29" s="98"/>
      <c r="M29" s="98"/>
      <c r="N29" s="98"/>
      <c r="O29" s="98"/>
      <c r="P29" s="98"/>
      <c r="Q29" s="223"/>
      <c r="R29" s="223"/>
      <c r="S29" s="202"/>
      <c r="T29" s="34"/>
      <c r="U29" s="33"/>
      <c r="V29" s="33"/>
    </row>
    <row r="30" spans="1:154" ht="14.5" customHeight="1" thickBot="1" x14ac:dyDescent="0.4">
      <c r="B30" s="225" t="s">
        <v>58</v>
      </c>
      <c r="C30" s="226"/>
      <c r="D30" s="227">
        <v>0</v>
      </c>
      <c r="E30" s="227">
        <v>0</v>
      </c>
      <c r="F30" s="227">
        <v>0</v>
      </c>
      <c r="G30" s="227">
        <v>0</v>
      </c>
      <c r="H30" s="227">
        <v>0</v>
      </c>
      <c r="I30" s="227">
        <v>0</v>
      </c>
      <c r="J30" s="227">
        <v>0</v>
      </c>
      <c r="K30" s="228">
        <v>0</v>
      </c>
      <c r="L30" s="228">
        <v>0</v>
      </c>
      <c r="M30" s="228">
        <v>0</v>
      </c>
      <c r="N30" s="228">
        <v>0</v>
      </c>
      <c r="O30" s="228">
        <v>0</v>
      </c>
      <c r="P30" s="228">
        <v>0</v>
      </c>
      <c r="Q30" s="229">
        <v>0</v>
      </c>
      <c r="R30" s="229">
        <v>0</v>
      </c>
      <c r="S30" s="202"/>
      <c r="T30" s="34"/>
    </row>
    <row r="31" spans="1:154" ht="14.5" customHeight="1" thickBot="1" x14ac:dyDescent="0.4">
      <c r="B31" s="6"/>
      <c r="C31" s="7"/>
      <c r="D31" s="88"/>
      <c r="E31" s="88"/>
      <c r="F31" s="88"/>
      <c r="G31" s="88"/>
      <c r="H31" s="88"/>
      <c r="I31" s="88"/>
      <c r="J31" s="88"/>
      <c r="K31" s="88"/>
      <c r="L31" s="88"/>
      <c r="M31" s="88"/>
      <c r="N31" s="88"/>
      <c r="O31" s="88"/>
      <c r="P31" s="88"/>
      <c r="Q31" s="89"/>
      <c r="R31" s="89"/>
      <c r="S31" s="34"/>
      <c r="T31" s="34"/>
    </row>
    <row r="32" spans="1:154" ht="14.5" customHeight="1" x14ac:dyDescent="0.35">
      <c r="B32" s="230" t="s">
        <v>59</v>
      </c>
      <c r="C32" s="231"/>
      <c r="D32" s="232" t="s">
        <v>60</v>
      </c>
      <c r="E32" s="232" t="s">
        <v>60</v>
      </c>
      <c r="F32" s="232" t="s">
        <v>60</v>
      </c>
      <c r="G32" s="232" t="s">
        <v>60</v>
      </c>
      <c r="H32" s="232" t="s">
        <v>60</v>
      </c>
      <c r="I32" s="232" t="s">
        <v>60</v>
      </c>
      <c r="J32" s="232" t="s">
        <v>60</v>
      </c>
      <c r="K32" s="233" t="s">
        <v>60</v>
      </c>
      <c r="L32" s="233" t="s">
        <v>60</v>
      </c>
      <c r="M32" s="233" t="s">
        <v>60</v>
      </c>
      <c r="N32" s="233" t="s">
        <v>60</v>
      </c>
      <c r="O32" s="233" t="s">
        <v>60</v>
      </c>
      <c r="P32" s="233" t="s">
        <v>60</v>
      </c>
      <c r="Q32" s="234" t="s">
        <v>60</v>
      </c>
      <c r="R32" s="234" t="s">
        <v>60</v>
      </c>
      <c r="S32" s="202"/>
      <c r="T32" s="34"/>
    </row>
    <row r="33" spans="1:154" ht="14.5" customHeight="1" x14ac:dyDescent="0.35">
      <c r="B33" s="214" t="s">
        <v>61</v>
      </c>
      <c r="C33" s="36"/>
      <c r="D33" s="90"/>
      <c r="E33" s="90"/>
      <c r="F33" s="90"/>
      <c r="G33" s="90"/>
      <c r="H33" s="90"/>
      <c r="I33" s="90"/>
      <c r="J33" s="90"/>
      <c r="K33" s="91"/>
      <c r="L33" s="91"/>
      <c r="M33" s="91"/>
      <c r="N33" s="91"/>
      <c r="O33" s="91"/>
      <c r="P33" s="91"/>
      <c r="Q33" s="235"/>
      <c r="R33" s="235"/>
      <c r="S33" s="201" t="b">
        <v>1</v>
      </c>
      <c r="T33" s="32" t="b">
        <v>1</v>
      </c>
      <c r="U33" s="33">
        <v>6</v>
      </c>
      <c r="V33" s="33">
        <v>7</v>
      </c>
    </row>
    <row r="34" spans="1:154" ht="14.5" customHeight="1" x14ac:dyDescent="0.35">
      <c r="B34" s="214" t="s">
        <v>62</v>
      </c>
      <c r="C34" s="36"/>
      <c r="D34" s="90"/>
      <c r="E34" s="90"/>
      <c r="F34" s="90"/>
      <c r="G34" s="90"/>
      <c r="H34" s="90"/>
      <c r="I34" s="90"/>
      <c r="J34" s="90"/>
      <c r="K34" s="91"/>
      <c r="L34" s="91"/>
      <c r="M34" s="91"/>
      <c r="N34" s="91"/>
      <c r="O34" s="91"/>
      <c r="P34" s="91"/>
      <c r="Q34" s="235"/>
      <c r="R34" s="235"/>
      <c r="S34" s="201" t="b">
        <v>1</v>
      </c>
      <c r="T34" s="32" t="b">
        <v>1</v>
      </c>
      <c r="U34" s="33">
        <v>6</v>
      </c>
      <c r="V34" s="33">
        <v>7</v>
      </c>
    </row>
    <row r="35" spans="1:154" ht="14.5" customHeight="1" x14ac:dyDescent="0.35">
      <c r="B35" s="236" t="s">
        <v>63</v>
      </c>
      <c r="C35" s="37"/>
      <c r="D35" s="92">
        <v>0</v>
      </c>
      <c r="E35" s="92">
        <v>0</v>
      </c>
      <c r="F35" s="92">
        <v>0</v>
      </c>
      <c r="G35" s="92">
        <v>0</v>
      </c>
      <c r="H35" s="92">
        <v>0</v>
      </c>
      <c r="I35" s="92">
        <v>0</v>
      </c>
      <c r="J35" s="92">
        <v>0</v>
      </c>
      <c r="K35" s="93">
        <v>0</v>
      </c>
      <c r="L35" s="93">
        <v>0</v>
      </c>
      <c r="M35" s="93">
        <v>0</v>
      </c>
      <c r="N35" s="93">
        <v>0</v>
      </c>
      <c r="O35" s="93">
        <v>0</v>
      </c>
      <c r="P35" s="93">
        <v>0</v>
      </c>
      <c r="Q35" s="237">
        <v>0</v>
      </c>
      <c r="R35" s="237">
        <v>0</v>
      </c>
      <c r="S35" s="202"/>
      <c r="T35" s="34"/>
    </row>
    <row r="36" spans="1:154" ht="14.5" customHeight="1" x14ac:dyDescent="0.3">
      <c r="B36" s="238"/>
      <c r="C36" s="7"/>
      <c r="D36" s="88"/>
      <c r="E36" s="88"/>
      <c r="F36" s="88"/>
      <c r="G36" s="88"/>
      <c r="H36" s="88"/>
      <c r="I36" s="88"/>
      <c r="J36" s="88"/>
      <c r="K36" s="88"/>
      <c r="L36" s="88"/>
      <c r="M36" s="88"/>
      <c r="N36" s="88"/>
      <c r="O36" s="88"/>
      <c r="P36" s="88"/>
      <c r="Q36" s="239"/>
      <c r="R36" s="239"/>
    </row>
    <row r="37" spans="1:154" ht="14.5" customHeight="1" x14ac:dyDescent="0.3">
      <c r="B37" s="240" t="s">
        <v>64</v>
      </c>
      <c r="C37" s="38"/>
      <c r="D37" s="92">
        <v>0</v>
      </c>
      <c r="E37" s="92">
        <v>0</v>
      </c>
      <c r="F37" s="92">
        <v>0</v>
      </c>
      <c r="G37" s="92">
        <v>0</v>
      </c>
      <c r="H37" s="92">
        <v>0</v>
      </c>
      <c r="I37" s="92">
        <v>0</v>
      </c>
      <c r="J37" s="92">
        <v>0</v>
      </c>
      <c r="K37" s="94">
        <v>0</v>
      </c>
      <c r="L37" s="94">
        <v>0</v>
      </c>
      <c r="M37" s="94">
        <v>0</v>
      </c>
      <c r="N37" s="94">
        <v>0</v>
      </c>
      <c r="O37" s="94">
        <v>0</v>
      </c>
      <c r="P37" s="94">
        <v>0</v>
      </c>
      <c r="Q37" s="241">
        <v>0</v>
      </c>
      <c r="R37" s="241">
        <v>0</v>
      </c>
    </row>
    <row r="38" spans="1:154" ht="14.5" customHeight="1" x14ac:dyDescent="0.3">
      <c r="B38" s="242" t="s">
        <v>65</v>
      </c>
      <c r="C38" s="39"/>
      <c r="D38" s="90"/>
      <c r="E38" s="90"/>
      <c r="F38" s="90"/>
      <c r="G38" s="90"/>
      <c r="H38" s="90"/>
      <c r="I38" s="90"/>
      <c r="J38" s="90"/>
      <c r="K38" s="91"/>
      <c r="L38" s="91"/>
      <c r="M38" s="91"/>
      <c r="N38" s="91"/>
      <c r="O38" s="91"/>
      <c r="P38" s="91"/>
      <c r="Q38" s="235"/>
      <c r="R38" s="235"/>
    </row>
    <row r="39" spans="1:154" ht="14.5" customHeight="1" x14ac:dyDescent="0.3">
      <c r="B39" s="242" t="s">
        <v>66</v>
      </c>
      <c r="C39" s="39"/>
      <c r="D39" s="90"/>
      <c r="E39" s="90"/>
      <c r="F39" s="90"/>
      <c r="G39" s="90"/>
      <c r="H39" s="90"/>
      <c r="I39" s="90"/>
      <c r="J39" s="90"/>
      <c r="K39" s="91"/>
      <c r="L39" s="91"/>
      <c r="M39" s="91"/>
      <c r="N39" s="91"/>
      <c r="O39" s="91"/>
      <c r="P39" s="91"/>
      <c r="Q39" s="235"/>
      <c r="R39" s="235"/>
    </row>
    <row r="40" spans="1:154" ht="14.5" customHeight="1" x14ac:dyDescent="0.3">
      <c r="B40" s="240" t="s">
        <v>67</v>
      </c>
      <c r="C40" s="38"/>
      <c r="D40" s="92">
        <v>0</v>
      </c>
      <c r="E40" s="92">
        <v>0</v>
      </c>
      <c r="F40" s="92">
        <v>0</v>
      </c>
      <c r="G40" s="92">
        <v>0</v>
      </c>
      <c r="H40" s="92">
        <v>0</v>
      </c>
      <c r="I40" s="92">
        <v>0</v>
      </c>
      <c r="J40" s="92">
        <v>0</v>
      </c>
      <c r="K40" s="94">
        <v>0</v>
      </c>
      <c r="L40" s="94">
        <v>0</v>
      </c>
      <c r="M40" s="94">
        <v>0</v>
      </c>
      <c r="N40" s="94">
        <v>0</v>
      </c>
      <c r="O40" s="94">
        <v>0</v>
      </c>
      <c r="P40" s="94">
        <v>0</v>
      </c>
      <c r="Q40" s="241">
        <v>0</v>
      </c>
      <c r="R40" s="241">
        <v>0</v>
      </c>
    </row>
    <row r="41" spans="1:154" ht="14.5" customHeight="1" x14ac:dyDescent="0.3">
      <c r="B41" s="242" t="s">
        <v>68</v>
      </c>
      <c r="C41" s="39"/>
      <c r="D41" s="90"/>
      <c r="E41" s="90"/>
      <c r="F41" s="90"/>
      <c r="G41" s="90"/>
      <c r="H41" s="90"/>
      <c r="I41" s="90"/>
      <c r="J41" s="90"/>
      <c r="K41" s="91"/>
      <c r="L41" s="91"/>
      <c r="M41" s="91"/>
      <c r="N41" s="91"/>
      <c r="O41" s="91"/>
      <c r="P41" s="91"/>
      <c r="Q41" s="235"/>
      <c r="R41" s="235"/>
    </row>
    <row r="42" spans="1:154" ht="14.5" customHeight="1" x14ac:dyDescent="0.35">
      <c r="A42" s="25"/>
      <c r="B42" s="242" t="s">
        <v>69</v>
      </c>
      <c r="C42" s="39"/>
      <c r="D42" s="90"/>
      <c r="E42" s="90"/>
      <c r="F42" s="90"/>
      <c r="G42" s="90"/>
      <c r="H42" s="90"/>
      <c r="I42" s="90"/>
      <c r="J42" s="90"/>
      <c r="K42" s="91"/>
      <c r="L42" s="91"/>
      <c r="M42" s="91"/>
      <c r="N42" s="91"/>
      <c r="O42" s="91"/>
      <c r="P42" s="91"/>
      <c r="Q42" s="235"/>
      <c r="R42" s="23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row>
    <row r="43" spans="1:154" ht="14.5" customHeight="1" thickBot="1" x14ac:dyDescent="0.35">
      <c r="B43" s="243" t="s">
        <v>70</v>
      </c>
      <c r="C43" s="244"/>
      <c r="D43" s="245">
        <v>0</v>
      </c>
      <c r="E43" s="245">
        <v>0</v>
      </c>
      <c r="F43" s="245">
        <v>0</v>
      </c>
      <c r="G43" s="245">
        <v>0</v>
      </c>
      <c r="H43" s="245">
        <v>0</v>
      </c>
      <c r="I43" s="245">
        <v>0</v>
      </c>
      <c r="J43" s="245">
        <v>0</v>
      </c>
      <c r="K43" s="246">
        <v>0</v>
      </c>
      <c r="L43" s="246">
        <v>0</v>
      </c>
      <c r="M43" s="246">
        <v>0</v>
      </c>
      <c r="N43" s="246">
        <v>0</v>
      </c>
      <c r="O43" s="246">
        <v>0</v>
      </c>
      <c r="P43" s="246">
        <v>0</v>
      </c>
      <c r="Q43" s="247">
        <v>0</v>
      </c>
      <c r="R43" s="247">
        <v>0</v>
      </c>
    </row>
    <row r="44" spans="1:154" ht="14.5" customHeight="1" x14ac:dyDescent="0.35">
      <c r="A44" s="25"/>
      <c r="B44" s="8"/>
      <c r="C44" s="40"/>
      <c r="D44" s="40"/>
      <c r="E44" s="40"/>
      <c r="F44" s="40"/>
      <c r="G44" s="40"/>
      <c r="H44" s="40"/>
      <c r="I44" s="40"/>
      <c r="J44" s="40"/>
      <c r="K44" s="40"/>
      <c r="L44" s="197"/>
      <c r="M44" s="197"/>
      <c r="N44" s="197"/>
      <c r="O44" s="197"/>
      <c r="P44" s="197"/>
      <c r="Q44" s="197"/>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row>
    <row r="45" spans="1:154" ht="14.5" customHeight="1" x14ac:dyDescent="0.35">
      <c r="A45" s="25"/>
      <c r="B45" s="99" t="s">
        <v>71</v>
      </c>
      <c r="C45" s="40"/>
      <c r="D45" s="40"/>
      <c r="E45" s="40"/>
      <c r="F45" s="40"/>
      <c r="G45" s="40"/>
      <c r="H45" s="40"/>
      <c r="I45" s="40"/>
      <c r="J45" s="40"/>
      <c r="K45" s="40"/>
      <c r="L45" s="197"/>
      <c r="M45" s="197"/>
      <c r="N45" s="197"/>
      <c r="O45" s="197"/>
      <c r="P45" s="197"/>
      <c r="Q45" s="197"/>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row>
    <row r="46" spans="1:154" ht="14.5" customHeight="1" thickBot="1" x14ac:dyDescent="0.3"/>
    <row r="47" spans="1:154" ht="47.5" customHeight="1" thickBot="1" x14ac:dyDescent="0.3">
      <c r="B47" s="529" t="s">
        <v>72</v>
      </c>
      <c r="C47" s="530"/>
      <c r="D47" s="533" t="s">
        <v>173</v>
      </c>
      <c r="E47" s="534"/>
      <c r="F47" s="534"/>
      <c r="G47" s="534"/>
      <c r="H47" s="534"/>
      <c r="I47" s="534"/>
      <c r="J47" s="534"/>
      <c r="K47" s="534"/>
      <c r="L47" s="534"/>
      <c r="M47" s="534"/>
      <c r="N47" s="534"/>
      <c r="O47" s="534"/>
      <c r="P47" s="534"/>
      <c r="Q47" s="534"/>
      <c r="R47" s="535"/>
    </row>
    <row r="48" spans="1:154" ht="30" customHeight="1" thickBot="1" x14ac:dyDescent="0.5">
      <c r="B48" s="527"/>
      <c r="C48" s="531"/>
      <c r="D48" s="532" t="s">
        <v>73</v>
      </c>
      <c r="E48" s="532"/>
      <c r="F48" s="532"/>
      <c r="G48" s="532"/>
      <c r="H48" s="532"/>
      <c r="I48" s="532"/>
      <c r="J48" s="532"/>
      <c r="K48" s="536" t="s">
        <v>218</v>
      </c>
      <c r="L48" s="537"/>
      <c r="M48" s="537"/>
      <c r="N48" s="537"/>
      <c r="O48" s="537"/>
      <c r="P48" s="537"/>
      <c r="Q48" s="537"/>
      <c r="R48" s="538"/>
      <c r="S48" s="198" t="s">
        <v>37</v>
      </c>
      <c r="T48" s="81"/>
      <c r="U48" s="528" t="s">
        <v>42</v>
      </c>
      <c r="V48" s="528"/>
    </row>
    <row r="49" spans="1:154" ht="29.15" customHeight="1" x14ac:dyDescent="0.35">
      <c r="B49" s="527" t="s">
        <v>74</v>
      </c>
      <c r="C49" s="248"/>
      <c r="D49" s="260" t="s">
        <v>39</v>
      </c>
      <c r="E49" s="249" t="s">
        <v>39</v>
      </c>
      <c r="F49" s="249" t="s">
        <v>39</v>
      </c>
      <c r="G49" s="249" t="s">
        <v>39</v>
      </c>
      <c r="H49" s="249" t="s">
        <v>39</v>
      </c>
      <c r="I49" s="249" t="s">
        <v>39</v>
      </c>
      <c r="J49" s="249" t="s">
        <v>39</v>
      </c>
      <c r="K49" s="259" t="s">
        <v>39</v>
      </c>
      <c r="L49" s="250" t="s">
        <v>39</v>
      </c>
      <c r="M49" s="250" t="s">
        <v>39</v>
      </c>
      <c r="N49" s="250" t="s">
        <v>39</v>
      </c>
      <c r="O49" s="250" t="s">
        <v>39</v>
      </c>
      <c r="P49" s="250" t="s">
        <v>39</v>
      </c>
      <c r="Q49" s="251" t="s">
        <v>39</v>
      </c>
      <c r="R49" s="251" t="s">
        <v>39</v>
      </c>
      <c r="S49" s="199" t="s">
        <v>40</v>
      </c>
      <c r="T49" s="26" t="s">
        <v>41</v>
      </c>
      <c r="U49" s="41"/>
      <c r="V49" s="29" t="s">
        <v>43</v>
      </c>
      <c r="W49" s="29" t="s">
        <v>44</v>
      </c>
    </row>
    <row r="50" spans="1:154" ht="15" customHeight="1" x14ac:dyDescent="0.35">
      <c r="B50" s="527"/>
      <c r="C50" s="248"/>
      <c r="D50" s="261">
        <v>2031</v>
      </c>
      <c r="E50" s="252">
        <v>2030</v>
      </c>
      <c r="F50" s="261">
        <v>2029</v>
      </c>
      <c r="G50" s="252">
        <v>2028</v>
      </c>
      <c r="H50" s="261">
        <v>2027</v>
      </c>
      <c r="I50" s="252">
        <v>2026</v>
      </c>
      <c r="J50" s="261">
        <v>2025</v>
      </c>
      <c r="K50" s="274">
        <v>2024</v>
      </c>
      <c r="L50" s="265">
        <v>2023</v>
      </c>
      <c r="M50" s="274">
        <v>2022</v>
      </c>
      <c r="N50" s="265">
        <v>2021</v>
      </c>
      <c r="O50" s="274">
        <v>2020</v>
      </c>
      <c r="P50" s="265">
        <v>2019</v>
      </c>
      <c r="Q50" s="274">
        <v>2018</v>
      </c>
      <c r="R50" s="274">
        <v>2017</v>
      </c>
      <c r="S50" s="200"/>
      <c r="T50" s="28"/>
      <c r="U50" s="41"/>
      <c r="V50" s="41"/>
      <c r="W50" s="41"/>
    </row>
    <row r="51" spans="1:154" ht="14.5" customHeight="1" x14ac:dyDescent="0.35">
      <c r="B51" s="253" t="s">
        <v>75</v>
      </c>
      <c r="C51" s="257" t="s">
        <v>76</v>
      </c>
      <c r="D51" s="262" t="s">
        <v>47</v>
      </c>
      <c r="E51" s="42" t="s">
        <v>47</v>
      </c>
      <c r="F51" s="42" t="s">
        <v>47</v>
      </c>
      <c r="G51" s="42" t="s">
        <v>47</v>
      </c>
      <c r="H51" s="42" t="s">
        <v>47</v>
      </c>
      <c r="I51" s="42" t="s">
        <v>47</v>
      </c>
      <c r="J51" s="266" t="s">
        <v>47</v>
      </c>
      <c r="K51" s="275" t="s">
        <v>47</v>
      </c>
      <c r="L51" s="268" t="s">
        <v>47</v>
      </c>
      <c r="M51" s="268" t="s">
        <v>47</v>
      </c>
      <c r="N51" s="268" t="s">
        <v>47</v>
      </c>
      <c r="O51" s="268" t="s">
        <v>47</v>
      </c>
      <c r="P51" s="268" t="s">
        <v>47</v>
      </c>
      <c r="Q51" s="269" t="s">
        <v>47</v>
      </c>
      <c r="R51" s="269" t="s">
        <v>47</v>
      </c>
      <c r="S51" s="202"/>
      <c r="T51" s="34"/>
    </row>
    <row r="52" spans="1:154" ht="14.5" customHeight="1" x14ac:dyDescent="0.35">
      <c r="B52" s="254" t="s">
        <v>77</v>
      </c>
      <c r="C52" s="258">
        <v>1</v>
      </c>
      <c r="D52" s="263"/>
      <c r="E52" s="43"/>
      <c r="F52" s="43"/>
      <c r="G52" s="43"/>
      <c r="H52" s="43"/>
      <c r="I52" s="43"/>
      <c r="J52" s="267"/>
      <c r="K52" s="276"/>
      <c r="L52" s="270"/>
      <c r="M52" s="270"/>
      <c r="N52" s="270"/>
      <c r="O52" s="270"/>
      <c r="P52" s="270"/>
      <c r="Q52" s="271"/>
      <c r="R52" s="271"/>
      <c r="S52" s="201" t="b">
        <v>0</v>
      </c>
      <c r="T52" s="32" t="b">
        <v>0</v>
      </c>
      <c r="V52" s="33">
        <v>6</v>
      </c>
      <c r="W52" s="33">
        <v>7</v>
      </c>
    </row>
    <row r="53" spans="1:154" ht="14.5" customHeight="1" x14ac:dyDescent="0.35">
      <c r="B53" s="254" t="s">
        <v>78</v>
      </c>
      <c r="C53" s="258">
        <v>2</v>
      </c>
      <c r="D53" s="263"/>
      <c r="E53" s="43"/>
      <c r="F53" s="43"/>
      <c r="G53" s="43"/>
      <c r="H53" s="43"/>
      <c r="I53" s="43"/>
      <c r="J53" s="267"/>
      <c r="K53" s="276"/>
      <c r="L53" s="270"/>
      <c r="M53" s="270"/>
      <c r="N53" s="270"/>
      <c r="O53" s="270"/>
      <c r="P53" s="270"/>
      <c r="Q53" s="271"/>
      <c r="R53" s="271"/>
      <c r="S53" s="201" t="b">
        <v>0</v>
      </c>
      <c r="T53" s="32" t="b">
        <v>0</v>
      </c>
      <c r="V53" s="33">
        <v>6</v>
      </c>
      <c r="W53" s="33">
        <v>7</v>
      </c>
    </row>
    <row r="54" spans="1:154" ht="14.5" customHeight="1" x14ac:dyDescent="0.35">
      <c r="B54" s="254" t="s">
        <v>79</v>
      </c>
      <c r="C54" s="258">
        <v>3</v>
      </c>
      <c r="D54" s="263"/>
      <c r="E54" s="43"/>
      <c r="F54" s="43"/>
      <c r="G54" s="43"/>
      <c r="H54" s="43"/>
      <c r="I54" s="43"/>
      <c r="J54" s="267"/>
      <c r="K54" s="276"/>
      <c r="L54" s="270"/>
      <c r="M54" s="270"/>
      <c r="N54" s="270"/>
      <c r="O54" s="270"/>
      <c r="P54" s="270"/>
      <c r="Q54" s="271"/>
      <c r="R54" s="271"/>
      <c r="S54" s="201" t="b">
        <v>0</v>
      </c>
      <c r="T54" s="32" t="b">
        <v>0</v>
      </c>
      <c r="V54" s="33">
        <v>6</v>
      </c>
      <c r="W54" s="33">
        <v>7</v>
      </c>
    </row>
    <row r="55" spans="1:154" ht="14.5" customHeight="1" x14ac:dyDescent="0.35">
      <c r="A55" s="25"/>
      <c r="B55" s="254" t="s">
        <v>16</v>
      </c>
      <c r="C55" s="258">
        <v>4</v>
      </c>
      <c r="D55" s="263"/>
      <c r="E55" s="43"/>
      <c r="F55" s="43"/>
      <c r="G55" s="43"/>
      <c r="H55" s="43"/>
      <c r="I55" s="43"/>
      <c r="J55" s="267"/>
      <c r="K55" s="276"/>
      <c r="L55" s="270"/>
      <c r="M55" s="270"/>
      <c r="N55" s="270"/>
      <c r="O55" s="270"/>
      <c r="P55" s="270"/>
      <c r="Q55" s="271"/>
      <c r="R55" s="271"/>
      <c r="S55" s="201" t="b">
        <v>0</v>
      </c>
      <c r="T55" s="32" t="b">
        <v>0</v>
      </c>
      <c r="U55" s="25"/>
      <c r="V55" s="33">
        <v>6</v>
      </c>
      <c r="W55" s="33">
        <v>7</v>
      </c>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row>
    <row r="56" spans="1:154" ht="14.5" customHeight="1" x14ac:dyDescent="0.35">
      <c r="B56" s="254" t="s">
        <v>80</v>
      </c>
      <c r="C56" s="258">
        <v>5</v>
      </c>
      <c r="D56" s="263"/>
      <c r="E56" s="43"/>
      <c r="F56" s="43"/>
      <c r="G56" s="43"/>
      <c r="H56" s="43"/>
      <c r="I56" s="43"/>
      <c r="J56" s="267"/>
      <c r="K56" s="276"/>
      <c r="L56" s="270"/>
      <c r="M56" s="270"/>
      <c r="N56" s="270"/>
      <c r="O56" s="270"/>
      <c r="P56" s="270"/>
      <c r="Q56" s="271"/>
      <c r="R56" s="271"/>
      <c r="S56" s="201" t="b">
        <v>0</v>
      </c>
      <c r="T56" s="32" t="b">
        <v>0</v>
      </c>
      <c r="V56" s="33">
        <v>6</v>
      </c>
      <c r="W56" s="33">
        <v>7</v>
      </c>
    </row>
    <row r="57" spans="1:154" ht="14.5" customHeight="1" x14ac:dyDescent="0.35">
      <c r="B57" s="254" t="s">
        <v>81</v>
      </c>
      <c r="C57" s="258">
        <v>6</v>
      </c>
      <c r="D57" s="263"/>
      <c r="E57" s="43"/>
      <c r="F57" s="43"/>
      <c r="G57" s="43"/>
      <c r="H57" s="43"/>
      <c r="I57" s="43"/>
      <c r="J57" s="267"/>
      <c r="K57" s="276"/>
      <c r="L57" s="270"/>
      <c r="M57" s="270"/>
      <c r="N57" s="270"/>
      <c r="O57" s="270"/>
      <c r="P57" s="270"/>
      <c r="Q57" s="271"/>
      <c r="R57" s="271"/>
      <c r="S57" s="201" t="b">
        <v>0</v>
      </c>
      <c r="T57" s="32" t="b">
        <v>0</v>
      </c>
      <c r="V57" s="33">
        <v>6</v>
      </c>
      <c r="W57" s="33">
        <v>7</v>
      </c>
    </row>
    <row r="58" spans="1:154" ht="14.5" customHeight="1" x14ac:dyDescent="0.35">
      <c r="B58" s="254" t="s">
        <v>18</v>
      </c>
      <c r="C58" s="258">
        <v>7</v>
      </c>
      <c r="D58" s="263"/>
      <c r="E58" s="43"/>
      <c r="F58" s="43"/>
      <c r="G58" s="43"/>
      <c r="H58" s="43"/>
      <c r="I58" s="43"/>
      <c r="J58" s="267"/>
      <c r="K58" s="276"/>
      <c r="L58" s="270"/>
      <c r="M58" s="270"/>
      <c r="N58" s="270"/>
      <c r="O58" s="270"/>
      <c r="P58" s="270"/>
      <c r="Q58" s="271"/>
      <c r="R58" s="271"/>
      <c r="S58" s="201" t="b">
        <v>0</v>
      </c>
      <c r="T58" s="32" t="b">
        <v>0</v>
      </c>
      <c r="V58" s="33">
        <v>6</v>
      </c>
      <c r="W58" s="33">
        <v>7</v>
      </c>
    </row>
    <row r="59" spans="1:154" ht="14.5" customHeight="1" x14ac:dyDescent="0.35">
      <c r="B59" s="254" t="s">
        <v>82</v>
      </c>
      <c r="C59" s="258">
        <v>8</v>
      </c>
      <c r="D59" s="263"/>
      <c r="E59" s="43"/>
      <c r="F59" s="43"/>
      <c r="G59" s="43"/>
      <c r="H59" s="43"/>
      <c r="I59" s="43"/>
      <c r="J59" s="267"/>
      <c r="K59" s="276"/>
      <c r="L59" s="270"/>
      <c r="M59" s="270"/>
      <c r="N59" s="270"/>
      <c r="O59" s="270"/>
      <c r="P59" s="270"/>
      <c r="Q59" s="271"/>
      <c r="R59" s="271"/>
      <c r="S59" s="201" t="b">
        <v>0</v>
      </c>
      <c r="T59" s="32" t="b">
        <v>0</v>
      </c>
      <c r="V59" s="33">
        <v>6</v>
      </c>
      <c r="W59" s="33">
        <v>7</v>
      </c>
    </row>
    <row r="60" spans="1:154" ht="14.5" customHeight="1" x14ac:dyDescent="0.35">
      <c r="A60" s="24"/>
      <c r="B60" s="254" t="s">
        <v>83</v>
      </c>
      <c r="C60" s="258">
        <v>9</v>
      </c>
      <c r="D60" s="263"/>
      <c r="E60" s="43"/>
      <c r="F60" s="43"/>
      <c r="G60" s="43"/>
      <c r="H60" s="43"/>
      <c r="I60" s="43"/>
      <c r="J60" s="267"/>
      <c r="K60" s="276"/>
      <c r="L60" s="270"/>
      <c r="M60" s="270"/>
      <c r="N60" s="270"/>
      <c r="O60" s="270"/>
      <c r="P60" s="270"/>
      <c r="Q60" s="271"/>
      <c r="R60" s="271"/>
      <c r="S60" s="201" t="b">
        <v>0</v>
      </c>
      <c r="T60" s="32" t="b">
        <v>0</v>
      </c>
      <c r="V60" s="33">
        <v>6</v>
      </c>
      <c r="W60" s="33">
        <v>7</v>
      </c>
    </row>
    <row r="61" spans="1:154" ht="14.5" customHeight="1" x14ac:dyDescent="0.35">
      <c r="B61" s="254"/>
      <c r="C61" s="258">
        <v>10</v>
      </c>
      <c r="D61" s="263"/>
      <c r="E61" s="43"/>
      <c r="F61" s="43"/>
      <c r="G61" s="43"/>
      <c r="H61" s="43"/>
      <c r="I61" s="43"/>
      <c r="J61" s="267"/>
      <c r="K61" s="276"/>
      <c r="L61" s="270"/>
      <c r="M61" s="270"/>
      <c r="N61" s="270"/>
      <c r="O61" s="270"/>
      <c r="P61" s="270"/>
      <c r="Q61" s="271"/>
      <c r="R61" s="271"/>
      <c r="S61" s="202"/>
      <c r="T61" s="34"/>
    </row>
    <row r="62" spans="1:154" ht="14.5" customHeight="1" x14ac:dyDescent="0.35">
      <c r="B62" s="254"/>
      <c r="C62" s="258">
        <v>11</v>
      </c>
      <c r="D62" s="263"/>
      <c r="E62" s="43"/>
      <c r="F62" s="43"/>
      <c r="G62" s="43"/>
      <c r="H62" s="43"/>
      <c r="I62" s="43"/>
      <c r="J62" s="267"/>
      <c r="K62" s="276"/>
      <c r="L62" s="270"/>
      <c r="M62" s="270"/>
      <c r="N62" s="270"/>
      <c r="O62" s="270"/>
      <c r="P62" s="270"/>
      <c r="Q62" s="271"/>
      <c r="R62" s="271"/>
      <c r="S62" s="202"/>
      <c r="T62" s="34"/>
    </row>
    <row r="63" spans="1:154" ht="14.5" customHeight="1" x14ac:dyDescent="0.35">
      <c r="B63" s="254"/>
      <c r="C63" s="258">
        <v>12</v>
      </c>
      <c r="D63" s="263"/>
      <c r="E63" s="43"/>
      <c r="F63" s="43"/>
      <c r="G63" s="43"/>
      <c r="H63" s="43"/>
      <c r="I63" s="43"/>
      <c r="J63" s="267"/>
      <c r="K63" s="276"/>
      <c r="L63" s="270"/>
      <c r="M63" s="270"/>
      <c r="N63" s="270"/>
      <c r="O63" s="270"/>
      <c r="P63" s="270"/>
      <c r="Q63" s="271"/>
      <c r="R63" s="271"/>
      <c r="S63" s="202"/>
      <c r="T63" s="34"/>
    </row>
    <row r="64" spans="1:154" ht="14.5" customHeight="1" thickBot="1" x14ac:dyDescent="0.4">
      <c r="B64" s="255" t="s">
        <v>84</v>
      </c>
      <c r="C64" s="256"/>
      <c r="D64" s="264">
        <v>0</v>
      </c>
      <c r="E64" s="256">
        <v>0</v>
      </c>
      <c r="F64" s="256">
        <v>0</v>
      </c>
      <c r="G64" s="256">
        <v>0</v>
      </c>
      <c r="H64" s="256">
        <v>0</v>
      </c>
      <c r="I64" s="256">
        <v>0</v>
      </c>
      <c r="J64" s="256">
        <v>0</v>
      </c>
      <c r="K64" s="277">
        <v>0</v>
      </c>
      <c r="L64" s="272">
        <v>0</v>
      </c>
      <c r="M64" s="272">
        <v>0</v>
      </c>
      <c r="N64" s="272">
        <v>0</v>
      </c>
      <c r="O64" s="272">
        <v>0</v>
      </c>
      <c r="P64" s="272">
        <v>0</v>
      </c>
      <c r="Q64" s="273">
        <v>0</v>
      </c>
      <c r="R64" s="273">
        <v>0</v>
      </c>
      <c r="S64" s="202"/>
      <c r="T64" s="34"/>
    </row>
    <row r="65" spans="1:154" ht="22.4" customHeight="1" x14ac:dyDescent="0.35">
      <c r="B65" s="100" t="s">
        <v>85</v>
      </c>
      <c r="C65" s="101"/>
      <c r="D65" s="101"/>
      <c r="E65" s="25"/>
      <c r="F65" s="25"/>
      <c r="G65" s="25"/>
      <c r="H65" s="25"/>
      <c r="I65" s="25"/>
      <c r="J65" s="25"/>
      <c r="K65" s="25"/>
      <c r="L65" s="25"/>
      <c r="M65" s="25"/>
      <c r="N65" s="25"/>
      <c r="O65" s="25"/>
      <c r="P65" s="25"/>
      <c r="Q65" s="25"/>
      <c r="R65" s="25"/>
      <c r="S65" s="25"/>
    </row>
    <row r="66" spans="1:154" ht="22.4" customHeight="1" x14ac:dyDescent="0.35">
      <c r="B66" s="102" t="s">
        <v>86</v>
      </c>
      <c r="C66" s="101"/>
      <c r="D66" s="101"/>
      <c r="E66" s="25"/>
      <c r="F66" s="25"/>
      <c r="G66" s="25"/>
      <c r="H66" s="25"/>
      <c r="I66" s="25"/>
      <c r="J66" s="25"/>
      <c r="K66" s="25"/>
      <c r="L66" s="25"/>
      <c r="M66" s="25"/>
      <c r="N66" s="25"/>
      <c r="O66" s="25"/>
      <c r="P66" s="25"/>
      <c r="Q66" s="25"/>
      <c r="R66" s="25"/>
      <c r="S66" s="25"/>
    </row>
    <row r="67" spans="1:154" ht="22.4" customHeight="1" x14ac:dyDescent="0.35">
      <c r="B67" s="103" t="s">
        <v>87</v>
      </c>
      <c r="C67" s="101"/>
      <c r="D67" s="101"/>
      <c r="E67" s="25"/>
      <c r="F67" s="25"/>
      <c r="G67" s="25"/>
      <c r="H67" s="25"/>
      <c r="I67" s="25"/>
      <c r="J67" s="25"/>
      <c r="K67" s="44" t="s">
        <v>88</v>
      </c>
      <c r="L67" s="44" t="s">
        <v>88</v>
      </c>
      <c r="M67" s="44" t="s">
        <v>88</v>
      </c>
      <c r="N67" s="44" t="s">
        <v>88</v>
      </c>
      <c r="O67" s="44" t="s">
        <v>88</v>
      </c>
      <c r="P67" s="44" t="s">
        <v>88</v>
      </c>
      <c r="Q67" s="44" t="s">
        <v>88</v>
      </c>
      <c r="R67" s="25"/>
      <c r="S67" s="25"/>
    </row>
    <row r="68" spans="1:154" ht="22.4" customHeight="1" x14ac:dyDescent="0.35">
      <c r="B68" s="104" t="s">
        <v>89</v>
      </c>
      <c r="C68" s="101"/>
      <c r="D68" s="101"/>
      <c r="E68" s="25"/>
      <c r="F68" s="25"/>
      <c r="G68" s="25"/>
      <c r="H68" s="25"/>
      <c r="I68" s="25"/>
      <c r="J68" s="25"/>
      <c r="K68" s="9" t="s">
        <v>90</v>
      </c>
      <c r="L68" s="9" t="s">
        <v>90</v>
      </c>
      <c r="M68" s="9" t="s">
        <v>90</v>
      </c>
      <c r="N68" s="9" t="s">
        <v>90</v>
      </c>
      <c r="O68" s="9" t="s">
        <v>90</v>
      </c>
      <c r="P68" s="9" t="s">
        <v>90</v>
      </c>
      <c r="Q68" s="9" t="s">
        <v>90</v>
      </c>
      <c r="R68" s="25"/>
      <c r="S68" s="25"/>
    </row>
    <row r="69" spans="1:154" ht="22.4" customHeight="1" x14ac:dyDescent="0.35">
      <c r="B69" s="541" t="s">
        <v>91</v>
      </c>
      <c r="C69" s="541"/>
      <c r="D69" s="541"/>
      <c r="E69" s="25"/>
      <c r="F69" s="25"/>
      <c r="G69" s="25"/>
      <c r="H69" s="25"/>
      <c r="I69" s="25"/>
      <c r="J69" s="25"/>
      <c r="K69" s="9" t="s">
        <v>90</v>
      </c>
      <c r="L69" s="9" t="s">
        <v>90</v>
      </c>
      <c r="M69" s="9" t="s">
        <v>90</v>
      </c>
      <c r="N69" s="9" t="s">
        <v>90</v>
      </c>
      <c r="O69" s="9" t="s">
        <v>90</v>
      </c>
      <c r="P69" s="9" t="s">
        <v>90</v>
      </c>
      <c r="Q69" s="9" t="s">
        <v>90</v>
      </c>
      <c r="R69" s="25"/>
      <c r="S69" s="25"/>
    </row>
    <row r="70" spans="1:154" ht="14.5" customHeight="1" x14ac:dyDescent="0.35">
      <c r="A70" s="25"/>
      <c r="B70" s="45"/>
      <c r="C70" s="4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row>
    <row r="71" spans="1:154" ht="42.65" customHeight="1" x14ac:dyDescent="0.35">
      <c r="A71" s="46"/>
      <c r="B71" s="47" t="s">
        <v>92</v>
      </c>
      <c r="C71" s="48" t="s">
        <v>35</v>
      </c>
      <c r="D71" s="547"/>
      <c r="E71" s="548"/>
      <c r="F71" s="548"/>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row>
    <row r="72" spans="1:154" ht="16.75" customHeight="1" x14ac:dyDescent="0.35">
      <c r="A72" s="46"/>
      <c r="B72" s="131" t="s">
        <v>93</v>
      </c>
      <c r="C72" s="105" t="s">
        <v>195</v>
      </c>
      <c r="D72" s="49"/>
      <c r="E72" s="50"/>
      <c r="F72" s="50"/>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row>
    <row r="73" spans="1:154" ht="16.75" customHeight="1" x14ac:dyDescent="0.35">
      <c r="A73" s="46"/>
      <c r="B73" s="111" t="s">
        <v>45</v>
      </c>
      <c r="C73" s="106"/>
      <c r="D73" s="51"/>
      <c r="E73" s="52"/>
      <c r="F73" s="52"/>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row>
    <row r="74" spans="1:154" ht="16.75" customHeight="1" x14ac:dyDescent="0.35">
      <c r="A74" s="46"/>
      <c r="B74" s="112" t="s">
        <v>46</v>
      </c>
      <c r="C74" s="107" t="s">
        <v>47</v>
      </c>
      <c r="D74" s="53"/>
      <c r="E74" s="54"/>
      <c r="F74" s="54"/>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row>
    <row r="75" spans="1:154" ht="16.75" customHeight="1" x14ac:dyDescent="0.35">
      <c r="A75" s="46"/>
      <c r="B75" s="111" t="s">
        <v>94</v>
      </c>
      <c r="C75" s="108"/>
      <c r="D75" s="53"/>
      <c r="E75" s="54"/>
      <c r="F75" s="54"/>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row>
    <row r="76" spans="1:154" ht="16.75" customHeight="1" x14ac:dyDescent="0.35">
      <c r="A76" s="46"/>
      <c r="B76" s="113" t="s">
        <v>49</v>
      </c>
      <c r="C76" s="106"/>
      <c r="D76" s="51"/>
      <c r="E76" s="52"/>
      <c r="F76" s="52"/>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row>
    <row r="77" spans="1:154" ht="16.75" customHeight="1" x14ac:dyDescent="0.35">
      <c r="A77" s="46"/>
      <c r="B77" s="113" t="s">
        <v>50</v>
      </c>
      <c r="C77" s="106"/>
      <c r="D77" s="51"/>
      <c r="E77" s="52"/>
      <c r="F77" s="52"/>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row>
    <row r="78" spans="1:154" ht="16.75" customHeight="1" x14ac:dyDescent="0.35">
      <c r="A78" s="46"/>
      <c r="B78" s="111" t="s">
        <v>51</v>
      </c>
      <c r="C78" s="106"/>
      <c r="D78" s="51"/>
      <c r="E78" s="52"/>
      <c r="F78" s="52"/>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row>
    <row r="79" spans="1:154" ht="16.75" customHeight="1" x14ac:dyDescent="0.35">
      <c r="A79" s="46"/>
      <c r="B79" s="111" t="s">
        <v>52</v>
      </c>
      <c r="C79" s="106"/>
      <c r="D79" s="51"/>
      <c r="E79" s="52"/>
      <c r="F79" s="52"/>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row>
    <row r="80" spans="1:154" ht="16.75" customHeight="1" x14ac:dyDescent="0.35">
      <c r="A80" s="46"/>
      <c r="B80" s="111" t="s">
        <v>53</v>
      </c>
      <c r="C80" s="106"/>
      <c r="D80" s="51"/>
      <c r="E80" s="52"/>
      <c r="F80" s="52"/>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row>
    <row r="81" spans="1:154" ht="9" customHeight="1" x14ac:dyDescent="0.35">
      <c r="A81" s="46"/>
      <c r="B81" s="114"/>
      <c r="C81" s="89"/>
      <c r="D81" s="55"/>
      <c r="E81" s="56"/>
      <c r="F81" s="56"/>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row>
    <row r="82" spans="1:154" ht="16.75" customHeight="1" x14ac:dyDescent="0.35">
      <c r="A82" s="46"/>
      <c r="B82" s="112" t="s">
        <v>59</v>
      </c>
      <c r="C82" s="109" t="s">
        <v>60</v>
      </c>
      <c r="D82" s="57"/>
      <c r="E82" s="58"/>
      <c r="F82" s="58"/>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row>
    <row r="83" spans="1:154" ht="16.75" customHeight="1" x14ac:dyDescent="0.35">
      <c r="A83" s="46"/>
      <c r="B83" s="115" t="s">
        <v>61</v>
      </c>
      <c r="C83" s="110"/>
      <c r="D83" s="59"/>
      <c r="E83" s="60"/>
      <c r="F83" s="60"/>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row>
    <row r="84" spans="1:154" ht="14.5" customHeight="1" x14ac:dyDescent="0.35">
      <c r="A84" s="25"/>
      <c r="B84" s="61"/>
      <c r="C84" s="61"/>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row>
    <row r="85" spans="1:154" ht="14.5" customHeight="1" x14ac:dyDescent="0.35">
      <c r="A85" s="46"/>
      <c r="B85" s="549" t="s">
        <v>95</v>
      </c>
      <c r="C85" s="550"/>
      <c r="D85" s="544" t="s">
        <v>205</v>
      </c>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row>
    <row r="86" spans="1:154" ht="15.65" customHeight="1" x14ac:dyDescent="0.35">
      <c r="A86" s="46"/>
      <c r="B86" s="542"/>
      <c r="C86" s="543"/>
      <c r="D86" s="545"/>
      <c r="E86" s="62"/>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row>
    <row r="87" spans="1:154" ht="31" customHeight="1" x14ac:dyDescent="0.35">
      <c r="A87" s="46"/>
      <c r="B87" s="542" t="s">
        <v>96</v>
      </c>
      <c r="C87" s="543"/>
      <c r="D87" s="545"/>
      <c r="E87" s="63"/>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row>
    <row r="88" spans="1:154" ht="21.65" customHeight="1" x14ac:dyDescent="0.35">
      <c r="A88" s="46"/>
      <c r="B88" s="116" t="s">
        <v>75</v>
      </c>
      <c r="C88" s="121" t="s">
        <v>76</v>
      </c>
      <c r="D88" s="122" t="s">
        <v>47</v>
      </c>
      <c r="E88" s="62"/>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row>
    <row r="89" spans="1:154" ht="21.65" customHeight="1" x14ac:dyDescent="0.35">
      <c r="A89" s="46"/>
      <c r="B89" s="117" t="s">
        <v>97</v>
      </c>
      <c r="C89" s="123"/>
      <c r="D89" s="124"/>
      <c r="E89" s="62"/>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row>
    <row r="90" spans="1:154" ht="21.65" customHeight="1" x14ac:dyDescent="0.35">
      <c r="A90" s="46"/>
      <c r="B90" s="118" t="s">
        <v>77</v>
      </c>
      <c r="C90" s="123" t="s">
        <v>98</v>
      </c>
      <c r="D90" s="65">
        <v>0</v>
      </c>
      <c r="E90" s="62"/>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row>
    <row r="91" spans="1:154" ht="21.65" customHeight="1" x14ac:dyDescent="0.35">
      <c r="A91" s="46"/>
      <c r="B91" s="118" t="s">
        <v>78</v>
      </c>
      <c r="C91" s="123" t="s">
        <v>98</v>
      </c>
      <c r="D91" s="65">
        <v>0</v>
      </c>
      <c r="E91" s="62"/>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row>
    <row r="92" spans="1:154" ht="21.65" customHeight="1" x14ac:dyDescent="0.35">
      <c r="A92" s="46"/>
      <c r="B92" s="118" t="s">
        <v>79</v>
      </c>
      <c r="C92" s="123" t="s">
        <v>98</v>
      </c>
      <c r="D92" s="65">
        <v>0</v>
      </c>
      <c r="E92" s="62"/>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row>
    <row r="93" spans="1:154" ht="21.65" customHeight="1" x14ac:dyDescent="0.35">
      <c r="A93" s="46"/>
      <c r="B93" s="118" t="s">
        <v>16</v>
      </c>
      <c r="C93" s="123" t="s">
        <v>98</v>
      </c>
      <c r="D93" s="65">
        <v>0</v>
      </c>
      <c r="E93" s="62"/>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row>
    <row r="94" spans="1:154" ht="21.65" customHeight="1" x14ac:dyDescent="0.35">
      <c r="A94" s="46"/>
      <c r="B94" s="118" t="s">
        <v>99</v>
      </c>
      <c r="C94" s="123" t="s">
        <v>98</v>
      </c>
      <c r="D94" s="65">
        <v>0</v>
      </c>
      <c r="E94" s="62"/>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row>
    <row r="95" spans="1:154" ht="21.65" customHeight="1" x14ac:dyDescent="0.35">
      <c r="A95" s="46"/>
      <c r="B95" s="118" t="s">
        <v>17</v>
      </c>
      <c r="C95" s="123" t="s">
        <v>98</v>
      </c>
      <c r="D95" s="65">
        <v>0</v>
      </c>
      <c r="E95" s="62"/>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row>
    <row r="96" spans="1:154" ht="21.65" customHeight="1" x14ac:dyDescent="0.35">
      <c r="A96" s="46"/>
      <c r="B96" s="118" t="s">
        <v>18</v>
      </c>
      <c r="C96" s="123" t="s">
        <v>98</v>
      </c>
      <c r="D96" s="65">
        <v>0</v>
      </c>
      <c r="E96" s="62"/>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row>
    <row r="97" spans="1:154" ht="21.65" customHeight="1" x14ac:dyDescent="0.35">
      <c r="A97" s="46"/>
      <c r="B97" s="118" t="s">
        <v>100</v>
      </c>
      <c r="C97" s="123" t="s">
        <v>98</v>
      </c>
      <c r="D97" s="65">
        <v>0</v>
      </c>
      <c r="E97" s="62"/>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row>
    <row r="98" spans="1:154" ht="21.65" customHeight="1" x14ac:dyDescent="0.35">
      <c r="A98" s="46"/>
      <c r="B98" s="118" t="s">
        <v>83</v>
      </c>
      <c r="C98" s="123" t="s">
        <v>98</v>
      </c>
      <c r="D98" s="65">
        <v>0</v>
      </c>
      <c r="E98" s="62"/>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row>
    <row r="99" spans="1:154" ht="21.65" customHeight="1" x14ac:dyDescent="0.35">
      <c r="A99" s="46"/>
      <c r="B99" s="118"/>
      <c r="C99" s="123" t="s">
        <v>98</v>
      </c>
      <c r="D99" s="65">
        <v>0</v>
      </c>
      <c r="E99" s="62"/>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row>
    <row r="100" spans="1:154" ht="21.65" customHeight="1" x14ac:dyDescent="0.35">
      <c r="A100" s="46"/>
      <c r="B100" s="118"/>
      <c r="C100" s="123" t="s">
        <v>98</v>
      </c>
      <c r="D100" s="65">
        <v>0</v>
      </c>
      <c r="E100" s="62"/>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row>
    <row r="101" spans="1:154" ht="21.65" customHeight="1" x14ac:dyDescent="0.35">
      <c r="A101" s="46"/>
      <c r="B101" s="135" t="s">
        <v>101</v>
      </c>
      <c r="C101" s="123"/>
      <c r="D101" s="65"/>
      <c r="E101" s="62"/>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row>
    <row r="102" spans="1:154" ht="21.65" customHeight="1" x14ac:dyDescent="0.35">
      <c r="A102" s="46"/>
      <c r="B102" s="118" t="s">
        <v>102</v>
      </c>
      <c r="C102" s="64">
        <v>13</v>
      </c>
      <c r="D102" s="65">
        <v>0</v>
      </c>
      <c r="E102" s="62"/>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row>
    <row r="103" spans="1:154" ht="21.65" customHeight="1" x14ac:dyDescent="0.35">
      <c r="A103" s="46"/>
      <c r="B103" s="118" t="s">
        <v>102</v>
      </c>
      <c r="C103" s="64">
        <v>14</v>
      </c>
      <c r="D103" s="65">
        <v>0</v>
      </c>
      <c r="E103" s="62"/>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row>
    <row r="104" spans="1:154" ht="43.75" customHeight="1" x14ac:dyDescent="0.35">
      <c r="A104" s="46"/>
      <c r="B104" s="87" t="s">
        <v>103</v>
      </c>
      <c r="C104" s="64">
        <v>15</v>
      </c>
      <c r="D104" s="65">
        <v>0</v>
      </c>
      <c r="E104" s="62"/>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row>
    <row r="105" spans="1:154" ht="21.65" customHeight="1" x14ac:dyDescent="0.35">
      <c r="A105" s="46"/>
      <c r="B105" s="118" t="s">
        <v>104</v>
      </c>
      <c r="C105" s="64">
        <v>16</v>
      </c>
      <c r="D105" s="65">
        <v>0</v>
      </c>
      <c r="E105" s="62"/>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row>
    <row r="106" spans="1:154" ht="21.65" customHeight="1" x14ac:dyDescent="0.35">
      <c r="A106" s="46"/>
      <c r="B106" s="118" t="s">
        <v>105</v>
      </c>
      <c r="C106" s="64">
        <v>17</v>
      </c>
      <c r="D106" s="65">
        <v>0</v>
      </c>
      <c r="E106" s="62"/>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row>
    <row r="107" spans="1:154" ht="21.65" customHeight="1" x14ac:dyDescent="0.35">
      <c r="A107" s="46"/>
      <c r="B107" s="118" t="s">
        <v>106</v>
      </c>
      <c r="C107" s="64">
        <v>18</v>
      </c>
      <c r="D107" s="65">
        <v>0</v>
      </c>
      <c r="E107" s="62"/>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row>
    <row r="108" spans="1:154" ht="21.65" customHeight="1" x14ac:dyDescent="0.35">
      <c r="A108" s="46"/>
      <c r="B108" s="136" t="s">
        <v>220</v>
      </c>
      <c r="C108" s="64"/>
      <c r="D108" s="65"/>
      <c r="E108" s="62"/>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row>
    <row r="109" spans="1:154" ht="21.65" customHeight="1" x14ac:dyDescent="0.35">
      <c r="A109" s="66"/>
      <c r="B109" s="119" t="s">
        <v>196</v>
      </c>
      <c r="C109" s="64">
        <v>19</v>
      </c>
      <c r="D109" s="125">
        <f>-'UFI for CY202930'!C61</f>
        <v>0</v>
      </c>
      <c r="E109" s="63"/>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row>
    <row r="110" spans="1:154" ht="30.65" customHeight="1" x14ac:dyDescent="0.35">
      <c r="A110" s="46"/>
      <c r="B110" s="119" t="s">
        <v>262</v>
      </c>
      <c r="C110" s="64">
        <v>20</v>
      </c>
      <c r="D110" s="125">
        <f>'UFI for CY 202829'!C71+'UFI for CY 202728'!C71+'UFI for CY 202627'!C71+'UFI for CY 202526'!C71</f>
        <v>420</v>
      </c>
      <c r="E110" s="62"/>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row>
    <row r="111" spans="1:154" ht="21.65" customHeight="1" x14ac:dyDescent="0.35">
      <c r="A111" s="46"/>
      <c r="B111" s="87" t="s">
        <v>107</v>
      </c>
      <c r="C111" s="126"/>
      <c r="D111" s="65"/>
      <c r="E111" s="62"/>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row>
    <row r="112" spans="1:154" ht="21.65" customHeight="1" thickBot="1" x14ac:dyDescent="0.4">
      <c r="A112" s="46"/>
      <c r="B112" s="135" t="s">
        <v>108</v>
      </c>
      <c r="C112" s="64"/>
      <c r="D112" s="127">
        <f>SUM(D90:D110)</f>
        <v>420</v>
      </c>
      <c r="E112" s="62"/>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row>
    <row r="113" spans="1:154" ht="21.65" customHeight="1" thickTop="1" x14ac:dyDescent="0.35">
      <c r="A113" s="46"/>
      <c r="B113" s="119" t="s">
        <v>109</v>
      </c>
      <c r="C113" s="64">
        <v>21</v>
      </c>
      <c r="D113" s="128">
        <v>100000</v>
      </c>
      <c r="E113" s="62"/>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row>
    <row r="114" spans="1:154" ht="12.65" customHeight="1" x14ac:dyDescent="0.35">
      <c r="A114" s="46"/>
      <c r="B114" s="132"/>
      <c r="C114" s="133"/>
      <c r="D114" s="134"/>
      <c r="E114" s="62"/>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row>
    <row r="115" spans="1:154" ht="21.65" customHeight="1" x14ac:dyDescent="0.35">
      <c r="B115" s="120" t="s">
        <v>110</v>
      </c>
      <c r="C115" s="129"/>
      <c r="D115" s="130">
        <f>-D112/(D113/1000)</f>
        <v>-4.2</v>
      </c>
      <c r="E115" s="62"/>
      <c r="F115" s="25"/>
      <c r="G115" s="25"/>
      <c r="H115" s="25"/>
      <c r="I115" s="25"/>
      <c r="J115" s="25"/>
      <c r="K115" s="25"/>
    </row>
    <row r="116" spans="1:154" ht="18.649999999999999" customHeight="1" x14ac:dyDescent="0.35">
      <c r="A116" s="25"/>
      <c r="B116" s="539"/>
      <c r="C116" s="540"/>
      <c r="D116" s="540"/>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row>
    <row r="117" spans="1:154" ht="14.5" customHeight="1" x14ac:dyDescent="0.35">
      <c r="B117" s="25"/>
      <c r="C117" s="25"/>
      <c r="D117" s="25"/>
      <c r="E117" s="25"/>
      <c r="F117" s="25"/>
      <c r="G117" s="25"/>
      <c r="H117" s="25"/>
      <c r="I117" s="25"/>
      <c r="J117" s="25"/>
      <c r="K117" s="25"/>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row>
    <row r="118" spans="1:154" ht="14.5" customHeight="1" x14ac:dyDescent="0.35">
      <c r="B118" s="25"/>
      <c r="C118" s="25"/>
      <c r="D118" s="25"/>
      <c r="E118" s="25"/>
      <c r="F118" s="25"/>
      <c r="G118" s="25"/>
      <c r="H118" s="25"/>
      <c r="I118" s="25"/>
      <c r="J118" s="25"/>
      <c r="K118" s="25"/>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row>
    <row r="119" spans="1:154" ht="14.5" customHeight="1" x14ac:dyDescent="0.35">
      <c r="B119" s="25"/>
      <c r="C119" s="25"/>
      <c r="D119" s="25"/>
      <c r="E119" s="25"/>
      <c r="F119" s="25"/>
      <c r="G119" s="25"/>
      <c r="H119" s="25"/>
      <c r="I119" s="25"/>
      <c r="J119" s="25"/>
      <c r="K119" s="25"/>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row>
    <row r="120" spans="1:154" ht="14.5" customHeight="1" x14ac:dyDescent="0.35">
      <c r="B120" s="25"/>
      <c r="C120" s="25"/>
      <c r="D120" s="25"/>
      <c r="E120" s="25"/>
      <c r="F120" s="25"/>
      <c r="G120" s="25"/>
      <c r="H120" s="25"/>
      <c r="I120" s="25"/>
      <c r="J120" s="25"/>
      <c r="K120" s="25"/>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row>
    <row r="121" spans="1:154" ht="14.5" customHeight="1" x14ac:dyDescent="0.35">
      <c r="B121" s="25"/>
      <c r="C121" s="25"/>
      <c r="D121" s="25"/>
      <c r="E121" s="25"/>
      <c r="F121" s="25"/>
      <c r="G121" s="25"/>
      <c r="H121" s="25"/>
      <c r="I121" s="25"/>
      <c r="J121" s="25"/>
      <c r="K121" s="25"/>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row>
    <row r="122" spans="1:154" ht="14.5" customHeight="1" x14ac:dyDescent="0.35">
      <c r="B122" s="25"/>
      <c r="C122" s="25"/>
      <c r="D122" s="25"/>
      <c r="E122" s="25"/>
      <c r="F122" s="25"/>
      <c r="G122" s="25"/>
      <c r="H122" s="25"/>
      <c r="I122" s="25"/>
      <c r="J122" s="25"/>
      <c r="K122" s="25"/>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row>
    <row r="123" spans="1:154" ht="14.5" customHeight="1" x14ac:dyDescent="0.35">
      <c r="B123" s="25"/>
      <c r="C123" s="25"/>
      <c r="D123" s="25"/>
      <c r="E123" s="25"/>
      <c r="F123" s="25"/>
      <c r="G123" s="25"/>
      <c r="H123" s="25"/>
      <c r="I123" s="25"/>
      <c r="J123" s="25"/>
      <c r="K123" s="25"/>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row>
    <row r="124" spans="1:154" ht="14.5" customHeight="1" x14ac:dyDescent="0.35">
      <c r="B124" s="25"/>
      <c r="C124" s="25"/>
      <c r="D124" s="25"/>
      <c r="E124" s="25"/>
      <c r="F124" s="25"/>
      <c r="G124" s="25"/>
      <c r="H124" s="25"/>
      <c r="I124" s="25"/>
      <c r="J124" s="25"/>
      <c r="K124" s="25"/>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row>
    <row r="125" spans="1:154" ht="14.5" customHeight="1" x14ac:dyDescent="0.35">
      <c r="B125" s="25"/>
      <c r="C125" s="25"/>
      <c r="D125" s="25"/>
      <c r="E125" s="25"/>
      <c r="F125" s="25"/>
      <c r="G125" s="25"/>
      <c r="H125" s="25"/>
      <c r="I125" s="25"/>
      <c r="J125" s="25"/>
      <c r="K125" s="25"/>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row>
    <row r="126" spans="1:154" ht="14.5" customHeight="1" x14ac:dyDescent="0.35">
      <c r="B126" s="25"/>
      <c r="C126" s="25"/>
      <c r="D126" s="25"/>
      <c r="E126" s="25"/>
      <c r="F126" s="25"/>
      <c r="G126" s="25"/>
      <c r="H126" s="25"/>
      <c r="I126" s="25"/>
      <c r="J126" s="25"/>
      <c r="K126" s="25"/>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row>
    <row r="127" spans="1:154" ht="14.5" customHeight="1" x14ac:dyDescent="0.35">
      <c r="B127" s="25"/>
      <c r="C127" s="25"/>
      <c r="D127" s="25"/>
      <c r="E127" s="25"/>
      <c r="F127" s="25"/>
      <c r="G127" s="25"/>
      <c r="H127" s="25"/>
      <c r="I127" s="25"/>
      <c r="J127" s="25"/>
      <c r="K127" s="25"/>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row>
    <row r="128" spans="1:154" ht="14.5" customHeight="1" x14ac:dyDescent="0.35">
      <c r="B128" s="25"/>
      <c r="C128" s="25"/>
      <c r="D128" s="25"/>
      <c r="E128" s="25"/>
      <c r="F128" s="25"/>
      <c r="G128" s="25"/>
      <c r="H128" s="25"/>
      <c r="I128" s="25"/>
      <c r="J128" s="25"/>
      <c r="K128" s="25"/>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row>
    <row r="129" spans="2:154" ht="14.5" customHeight="1" x14ac:dyDescent="0.35">
      <c r="B129" s="25"/>
      <c r="C129" s="25"/>
      <c r="D129" s="25"/>
      <c r="E129" s="25"/>
      <c r="F129" s="25"/>
      <c r="G129" s="25"/>
      <c r="H129" s="25"/>
      <c r="I129" s="25"/>
      <c r="J129" s="25"/>
      <c r="K129" s="25"/>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row>
    <row r="130" spans="2:154" ht="14.5" customHeight="1" x14ac:dyDescent="0.35">
      <c r="B130" s="25"/>
      <c r="C130" s="25"/>
      <c r="D130" s="25"/>
      <c r="E130" s="25"/>
      <c r="F130" s="25"/>
      <c r="G130" s="25"/>
      <c r="H130" s="25"/>
      <c r="I130" s="25"/>
      <c r="J130" s="25"/>
      <c r="K130" s="25"/>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row>
    <row r="131" spans="2:154" ht="14.5" customHeight="1" x14ac:dyDescent="0.35">
      <c r="B131" s="25"/>
      <c r="C131" s="25"/>
      <c r="D131" s="25"/>
      <c r="E131" s="25"/>
      <c r="F131" s="25"/>
      <c r="G131" s="25"/>
      <c r="H131" s="25"/>
      <c r="I131" s="25"/>
      <c r="J131" s="25"/>
      <c r="K131" s="25"/>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row>
    <row r="132" spans="2:154" ht="14.5" customHeight="1" x14ac:dyDescent="0.35">
      <c r="B132" s="25"/>
      <c r="C132" s="25"/>
      <c r="D132" s="25"/>
      <c r="E132" s="25"/>
      <c r="F132" s="25"/>
      <c r="G132" s="25"/>
      <c r="H132" s="25"/>
      <c r="I132" s="25"/>
      <c r="J132" s="25"/>
      <c r="K132" s="25"/>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row>
    <row r="133" spans="2:154" ht="14.5" customHeight="1" x14ac:dyDescent="0.35">
      <c r="B133" s="25"/>
      <c r="C133" s="25"/>
      <c r="D133" s="25"/>
      <c r="E133" s="25"/>
      <c r="F133" s="25"/>
      <c r="G133" s="25"/>
      <c r="H133" s="25"/>
      <c r="I133" s="25"/>
      <c r="J133" s="25"/>
      <c r="K133" s="25"/>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row>
    <row r="134" spans="2:154" ht="14.5" customHeight="1" x14ac:dyDescent="0.35">
      <c r="B134" s="25"/>
      <c r="C134" s="25"/>
      <c r="D134" s="25"/>
      <c r="E134" s="25"/>
      <c r="F134" s="25"/>
      <c r="G134" s="25"/>
      <c r="H134" s="25"/>
      <c r="I134" s="25"/>
      <c r="J134" s="25"/>
      <c r="K134" s="25"/>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row>
    <row r="135" spans="2:154" ht="14.5" customHeight="1" x14ac:dyDescent="0.35">
      <c r="B135" s="25"/>
      <c r="C135" s="25"/>
      <c r="D135" s="25"/>
      <c r="E135" s="25"/>
      <c r="F135" s="25"/>
      <c r="G135" s="25"/>
      <c r="H135" s="25"/>
      <c r="I135" s="25"/>
      <c r="J135" s="25"/>
      <c r="K135" s="25"/>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row>
    <row r="136" spans="2:154" ht="14.5" customHeight="1" x14ac:dyDescent="0.35">
      <c r="B136" s="25"/>
      <c r="C136" s="25"/>
      <c r="D136" s="25"/>
      <c r="E136" s="25"/>
      <c r="F136" s="25"/>
      <c r="G136" s="25"/>
      <c r="H136" s="25"/>
      <c r="I136" s="25"/>
      <c r="J136" s="25"/>
      <c r="K136" s="25"/>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row>
    <row r="137" spans="2:154" ht="14.5" customHeight="1" x14ac:dyDescent="0.35">
      <c r="B137" s="25"/>
      <c r="C137" s="25"/>
      <c r="D137" s="25"/>
      <c r="E137" s="25"/>
      <c r="F137" s="25"/>
      <c r="G137" s="25"/>
      <c r="H137" s="25"/>
      <c r="I137" s="25"/>
      <c r="J137" s="25"/>
      <c r="K137" s="25"/>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row>
    <row r="138" spans="2:154" ht="14.5" customHeight="1" x14ac:dyDescent="0.35">
      <c r="B138" s="25"/>
      <c r="C138" s="25"/>
      <c r="D138" s="25"/>
      <c r="E138" s="25"/>
      <c r="F138" s="25"/>
      <c r="G138" s="25"/>
      <c r="H138" s="25"/>
      <c r="I138" s="25"/>
      <c r="J138" s="25"/>
      <c r="K138" s="25"/>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row>
    <row r="139" spans="2:154" ht="14.5" customHeight="1" x14ac:dyDescent="0.35">
      <c r="B139" s="25"/>
      <c r="C139" s="25"/>
      <c r="D139" s="25"/>
      <c r="E139" s="25"/>
      <c r="F139" s="25"/>
      <c r="G139" s="25"/>
      <c r="H139" s="25"/>
      <c r="I139" s="25"/>
      <c r="J139" s="25"/>
      <c r="K139" s="25"/>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row>
    <row r="140" spans="2:154" ht="14.5" customHeight="1" x14ac:dyDescent="0.35">
      <c r="B140" s="25"/>
      <c r="C140" s="25"/>
      <c r="D140" s="25"/>
      <c r="E140" s="25"/>
      <c r="F140" s="25"/>
      <c r="G140" s="25"/>
      <c r="H140" s="25"/>
      <c r="I140" s="25"/>
      <c r="J140" s="25"/>
      <c r="K140" s="25"/>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row>
    <row r="141" spans="2:154" ht="14.5" customHeight="1" x14ac:dyDescent="0.35">
      <c r="B141" s="25"/>
      <c r="C141" s="25"/>
      <c r="D141" s="25"/>
      <c r="E141" s="25"/>
      <c r="F141" s="25"/>
      <c r="G141" s="25"/>
      <c r="H141" s="25"/>
      <c r="I141" s="25"/>
      <c r="J141" s="25"/>
      <c r="K141" s="25"/>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row>
    <row r="142" spans="2:154" ht="14.5" customHeight="1" x14ac:dyDescent="0.35">
      <c r="B142" s="25"/>
      <c r="C142" s="25"/>
      <c r="D142" s="25"/>
      <c r="E142" s="25"/>
      <c r="F142" s="25"/>
      <c r="G142" s="25"/>
      <c r="H142" s="25"/>
      <c r="I142" s="25"/>
      <c r="J142" s="25"/>
      <c r="K142" s="25"/>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row>
    <row r="143" spans="2:154" ht="14.5" customHeight="1" x14ac:dyDescent="0.35">
      <c r="B143" s="25"/>
      <c r="C143" s="25"/>
      <c r="D143" s="25"/>
      <c r="E143" s="25"/>
      <c r="F143" s="25"/>
      <c r="G143" s="25"/>
      <c r="H143" s="25"/>
      <c r="I143" s="25"/>
      <c r="J143" s="25"/>
      <c r="K143" s="25"/>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row>
    <row r="144" spans="2:154" ht="14.5" customHeight="1" x14ac:dyDescent="0.35">
      <c r="B144" s="25"/>
      <c r="C144" s="25"/>
      <c r="D144" s="25"/>
      <c r="E144" s="25"/>
      <c r="F144" s="25"/>
      <c r="G144" s="25"/>
      <c r="H144" s="25"/>
      <c r="I144" s="25"/>
      <c r="J144" s="25"/>
      <c r="K144" s="25"/>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row>
    <row r="145" spans="2:154" ht="14.5" customHeight="1" x14ac:dyDescent="0.35">
      <c r="B145" s="25"/>
      <c r="C145" s="25"/>
      <c r="D145" s="25"/>
      <c r="E145" s="25"/>
      <c r="F145" s="25"/>
      <c r="G145" s="25"/>
      <c r="H145" s="25"/>
      <c r="I145" s="25"/>
      <c r="J145" s="25"/>
      <c r="K145" s="25"/>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row>
    <row r="146" spans="2:154" ht="14.5" customHeight="1" x14ac:dyDescent="0.35">
      <c r="B146" s="25"/>
      <c r="C146" s="25"/>
      <c r="D146" s="25"/>
      <c r="E146" s="25"/>
      <c r="F146" s="25"/>
      <c r="G146" s="25"/>
      <c r="H146" s="25"/>
      <c r="I146" s="25"/>
      <c r="J146" s="25"/>
      <c r="K146" s="25"/>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row>
    <row r="147" spans="2:154" ht="14.5" customHeight="1" x14ac:dyDescent="0.35">
      <c r="B147" s="25"/>
      <c r="C147" s="25"/>
      <c r="D147" s="25"/>
      <c r="E147" s="25"/>
      <c r="F147" s="25"/>
      <c r="G147" s="25"/>
      <c r="H147" s="25"/>
      <c r="I147" s="25"/>
      <c r="J147" s="25"/>
      <c r="K147" s="25"/>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row>
    <row r="148" spans="2:154" ht="14.5" customHeight="1" x14ac:dyDescent="0.35">
      <c r="B148" s="25"/>
      <c r="C148" s="25"/>
      <c r="D148" s="25"/>
      <c r="E148" s="25"/>
      <c r="F148" s="25"/>
      <c r="G148" s="25"/>
      <c r="H148" s="25"/>
      <c r="I148" s="25"/>
      <c r="J148" s="25"/>
      <c r="K148" s="25"/>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c r="DA148" s="24"/>
      <c r="DB148" s="24"/>
      <c r="DC148" s="24"/>
      <c r="DD148" s="24"/>
      <c r="DE148" s="24"/>
      <c r="DF148" s="24"/>
      <c r="DG148" s="24"/>
      <c r="DH148" s="24"/>
      <c r="DI148" s="24"/>
      <c r="DJ148" s="24"/>
      <c r="DK148" s="24"/>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row>
    <row r="149" spans="2:154" ht="14.5" customHeight="1" x14ac:dyDescent="0.35">
      <c r="B149" s="25"/>
      <c r="C149" s="25"/>
      <c r="D149" s="25"/>
      <c r="E149" s="25"/>
      <c r="F149" s="25"/>
      <c r="G149" s="25"/>
      <c r="H149" s="25"/>
      <c r="I149" s="25"/>
      <c r="J149" s="25"/>
      <c r="K149" s="25"/>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c r="DA149" s="24"/>
      <c r="DB149" s="24"/>
      <c r="DC149" s="24"/>
      <c r="DD149" s="24"/>
      <c r="DE149" s="24"/>
      <c r="DF149" s="24"/>
      <c r="DG149" s="24"/>
      <c r="DH149" s="24"/>
      <c r="DI149" s="24"/>
      <c r="DJ149" s="24"/>
      <c r="DK149" s="24"/>
      <c r="DL149" s="24"/>
      <c r="DM149" s="24"/>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4"/>
      <c r="EQ149" s="24"/>
      <c r="ER149" s="24"/>
      <c r="ES149" s="24"/>
      <c r="ET149" s="24"/>
      <c r="EU149" s="24"/>
      <c r="EV149" s="24"/>
      <c r="EW149" s="24"/>
      <c r="EX149" s="24"/>
    </row>
    <row r="150" spans="2:154" ht="14.5" customHeight="1" x14ac:dyDescent="0.35">
      <c r="B150" s="25"/>
      <c r="C150" s="25"/>
      <c r="D150" s="25"/>
      <c r="E150" s="25"/>
      <c r="F150" s="25"/>
      <c r="G150" s="25"/>
      <c r="H150" s="25"/>
      <c r="I150" s="25"/>
      <c r="J150" s="25"/>
      <c r="K150" s="25"/>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4"/>
      <c r="EQ150" s="24"/>
      <c r="ER150" s="24"/>
      <c r="ES150" s="24"/>
      <c r="ET150" s="24"/>
      <c r="EU150" s="24"/>
      <c r="EV150" s="24"/>
      <c r="EW150" s="24"/>
      <c r="EX150" s="24"/>
    </row>
    <row r="151" spans="2:154" ht="14.5" customHeight="1" x14ac:dyDescent="0.35">
      <c r="B151" s="25"/>
      <c r="C151" s="25"/>
      <c r="D151" s="25"/>
      <c r="E151" s="25"/>
      <c r="F151" s="25"/>
      <c r="G151" s="25"/>
      <c r="H151" s="25"/>
      <c r="I151" s="25"/>
      <c r="J151" s="25"/>
      <c r="K151" s="25"/>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row>
    <row r="152" spans="2:154" ht="14.5" customHeight="1" x14ac:dyDescent="0.35">
      <c r="B152" s="25"/>
      <c r="C152" s="25"/>
      <c r="D152" s="25"/>
      <c r="E152" s="25"/>
      <c r="F152" s="25"/>
      <c r="G152" s="25"/>
      <c r="H152" s="25"/>
      <c r="I152" s="25"/>
      <c r="J152" s="25"/>
      <c r="K152" s="25"/>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row>
    <row r="153" spans="2:154" ht="14.5" customHeight="1" x14ac:dyDescent="0.35">
      <c r="B153" s="25"/>
      <c r="C153" s="25"/>
      <c r="D153" s="25"/>
      <c r="E153" s="25"/>
      <c r="F153" s="25"/>
      <c r="G153" s="25"/>
      <c r="H153" s="25"/>
      <c r="I153" s="25"/>
      <c r="J153" s="25"/>
      <c r="K153" s="25"/>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row>
    <row r="154" spans="2:154" ht="14.5" customHeight="1" x14ac:dyDescent="0.35">
      <c r="B154" s="25"/>
      <c r="C154" s="25"/>
      <c r="D154" s="25"/>
      <c r="E154" s="25"/>
      <c r="F154" s="25"/>
      <c r="G154" s="25"/>
      <c r="H154" s="25"/>
      <c r="I154" s="25"/>
      <c r="J154" s="25"/>
      <c r="K154" s="25"/>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row>
    <row r="155" spans="2:154" ht="14.5" customHeight="1" x14ac:dyDescent="0.35">
      <c r="B155" s="25"/>
      <c r="C155" s="25"/>
      <c r="D155" s="25"/>
      <c r="E155" s="25"/>
      <c r="F155" s="25"/>
      <c r="G155" s="25"/>
      <c r="H155" s="25"/>
      <c r="I155" s="25"/>
      <c r="J155" s="25"/>
      <c r="K155" s="25"/>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row>
    <row r="156" spans="2:154" ht="14.5" customHeight="1" x14ac:dyDescent="0.35">
      <c r="B156" s="25"/>
      <c r="C156" s="25"/>
      <c r="D156" s="25"/>
      <c r="E156" s="25"/>
      <c r="F156" s="25"/>
      <c r="G156" s="25"/>
      <c r="H156" s="25"/>
      <c r="I156" s="25"/>
      <c r="J156" s="25"/>
      <c r="K156" s="25"/>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row>
    <row r="157" spans="2:154" ht="14.5" customHeight="1" x14ac:dyDescent="0.35">
      <c r="B157" s="25"/>
      <c r="C157" s="25"/>
      <c r="D157" s="25"/>
      <c r="E157" s="25"/>
      <c r="F157" s="25"/>
      <c r="G157" s="25"/>
      <c r="H157" s="25"/>
      <c r="I157" s="25"/>
      <c r="J157" s="25"/>
      <c r="K157" s="25"/>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row>
    <row r="158" spans="2:154" ht="14.5" customHeight="1" x14ac:dyDescent="0.35">
      <c r="B158" s="25"/>
      <c r="C158" s="25"/>
      <c r="D158" s="25"/>
      <c r="E158" s="25"/>
      <c r="F158" s="25"/>
      <c r="G158" s="25"/>
      <c r="H158" s="25"/>
      <c r="I158" s="25"/>
      <c r="J158" s="25"/>
      <c r="K158" s="25"/>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row>
    <row r="159" spans="2:154" ht="14.5" customHeight="1" x14ac:dyDescent="0.35">
      <c r="B159" s="25"/>
      <c r="C159" s="25"/>
      <c r="D159" s="25"/>
      <c r="E159" s="25"/>
      <c r="F159" s="25"/>
      <c r="G159" s="25"/>
      <c r="H159" s="25"/>
      <c r="I159" s="25"/>
      <c r="J159" s="25"/>
      <c r="K159" s="25"/>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c r="DA159" s="24"/>
      <c r="DB159" s="24"/>
      <c r="DC159" s="24"/>
      <c r="DD159" s="24"/>
      <c r="DE159" s="24"/>
      <c r="DF159" s="24"/>
      <c r="DG159" s="24"/>
      <c r="DH159" s="24"/>
      <c r="DI159" s="24"/>
      <c r="DJ159" s="24"/>
      <c r="DK159" s="24"/>
      <c r="DL159" s="24"/>
      <c r="DM159" s="24"/>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row>
    <row r="160" spans="2:154" ht="14.5" customHeight="1" x14ac:dyDescent="0.35">
      <c r="B160" s="25"/>
      <c r="C160" s="25"/>
      <c r="D160" s="25"/>
      <c r="E160" s="25"/>
      <c r="F160" s="25"/>
      <c r="G160" s="25"/>
      <c r="H160" s="25"/>
      <c r="I160" s="25"/>
      <c r="J160" s="25"/>
      <c r="K160" s="25"/>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24"/>
      <c r="DD160" s="24"/>
      <c r="DE160" s="24"/>
      <c r="DF160" s="24"/>
      <c r="DG160" s="24"/>
      <c r="DH160" s="24"/>
      <c r="DI160" s="24"/>
      <c r="DJ160" s="24"/>
      <c r="DK160" s="24"/>
      <c r="DL160" s="24"/>
      <c r="DM160" s="24"/>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row>
    <row r="161" spans="2:154" ht="14.5" customHeight="1" x14ac:dyDescent="0.35">
      <c r="B161" s="25"/>
      <c r="C161" s="25"/>
      <c r="D161" s="25"/>
      <c r="E161" s="25"/>
      <c r="F161" s="25"/>
      <c r="G161" s="25"/>
      <c r="H161" s="25"/>
      <c r="I161" s="25"/>
      <c r="J161" s="25"/>
      <c r="K161" s="25"/>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c r="DL161" s="24"/>
      <c r="DM161" s="24"/>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row>
    <row r="162" spans="2:154" ht="14.5" customHeight="1" x14ac:dyDescent="0.35">
      <c r="B162" s="25"/>
      <c r="C162" s="25"/>
      <c r="D162" s="25"/>
      <c r="E162" s="25"/>
      <c r="F162" s="25"/>
      <c r="G162" s="25"/>
      <c r="H162" s="25"/>
      <c r="I162" s="25"/>
      <c r="J162" s="25"/>
      <c r="K162" s="25"/>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c r="DA162" s="24"/>
      <c r="DB162" s="24"/>
      <c r="DC162" s="24"/>
      <c r="DD162" s="24"/>
      <c r="DE162" s="24"/>
      <c r="DF162" s="24"/>
      <c r="DG162" s="24"/>
      <c r="DH162" s="24"/>
      <c r="DI162" s="24"/>
      <c r="DJ162" s="24"/>
      <c r="DK162" s="24"/>
      <c r="DL162" s="24"/>
      <c r="DM162" s="24"/>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row>
    <row r="163" spans="2:154" ht="14.5" customHeight="1" x14ac:dyDescent="0.35">
      <c r="B163" s="25"/>
      <c r="C163" s="25"/>
      <c r="D163" s="25"/>
      <c r="E163" s="25"/>
      <c r="F163" s="25"/>
      <c r="G163" s="25"/>
      <c r="H163" s="25"/>
      <c r="I163" s="25"/>
      <c r="J163" s="25"/>
      <c r="K163" s="25"/>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row>
    <row r="164" spans="2:154" ht="14.5" customHeight="1" x14ac:dyDescent="0.35">
      <c r="B164" s="25"/>
      <c r="C164" s="25"/>
      <c r="D164" s="25"/>
      <c r="E164" s="25"/>
      <c r="F164" s="25"/>
      <c r="G164" s="25"/>
      <c r="H164" s="25"/>
      <c r="I164" s="25"/>
      <c r="J164" s="25"/>
      <c r="K164" s="25"/>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row>
    <row r="165" spans="2:154" ht="14.5" customHeight="1" x14ac:dyDescent="0.35">
      <c r="B165" s="25"/>
      <c r="C165" s="25"/>
      <c r="D165" s="25"/>
      <c r="E165" s="25"/>
      <c r="F165" s="25"/>
      <c r="G165" s="25"/>
      <c r="H165" s="25"/>
      <c r="I165" s="25"/>
      <c r="J165" s="25"/>
      <c r="K165" s="25"/>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row>
    <row r="166" spans="2:154" ht="14.5" customHeight="1" x14ac:dyDescent="0.35">
      <c r="B166" s="25"/>
      <c r="C166" s="25"/>
      <c r="D166" s="25"/>
      <c r="E166" s="25"/>
      <c r="F166" s="25"/>
      <c r="G166" s="25"/>
      <c r="H166" s="25"/>
      <c r="I166" s="25"/>
      <c r="J166" s="25"/>
      <c r="K166" s="25"/>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row>
    <row r="167" spans="2:154" ht="14.5" customHeight="1" x14ac:dyDescent="0.35">
      <c r="B167" s="25"/>
      <c r="C167" s="25"/>
      <c r="D167" s="25"/>
      <c r="E167" s="25"/>
      <c r="F167" s="25"/>
      <c r="G167" s="25"/>
      <c r="H167" s="25"/>
      <c r="I167" s="25"/>
      <c r="J167" s="25"/>
      <c r="K167" s="25"/>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row>
    <row r="168" spans="2:154" ht="14.5" customHeight="1" x14ac:dyDescent="0.35">
      <c r="B168" s="25"/>
      <c r="C168" s="25"/>
      <c r="D168" s="25"/>
      <c r="E168" s="25"/>
      <c r="F168" s="25"/>
      <c r="G168" s="25"/>
      <c r="H168" s="25"/>
      <c r="I168" s="25"/>
      <c r="J168" s="25"/>
      <c r="K168" s="25"/>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row>
    <row r="169" spans="2:154" ht="14.5" customHeight="1" x14ac:dyDescent="0.35">
      <c r="B169" s="25"/>
      <c r="C169" s="25"/>
      <c r="D169" s="25"/>
      <c r="E169" s="25"/>
      <c r="F169" s="25"/>
      <c r="G169" s="25"/>
      <c r="H169" s="25"/>
      <c r="I169" s="25"/>
      <c r="J169" s="25"/>
      <c r="K169" s="25"/>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row>
    <row r="170" spans="2:154" ht="14.5" customHeight="1" x14ac:dyDescent="0.35">
      <c r="B170" s="25"/>
      <c r="C170" s="25"/>
      <c r="D170" s="25"/>
      <c r="E170" s="25"/>
      <c r="F170" s="25"/>
      <c r="G170" s="25"/>
      <c r="H170" s="25"/>
      <c r="I170" s="25"/>
      <c r="J170" s="25"/>
      <c r="K170" s="25"/>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row>
    <row r="171" spans="2:154" ht="14.5" customHeight="1" x14ac:dyDescent="0.35">
      <c r="B171" s="25"/>
      <c r="C171" s="25"/>
      <c r="D171" s="25"/>
      <c r="E171" s="25"/>
      <c r="F171" s="25"/>
      <c r="G171" s="25"/>
      <c r="H171" s="25"/>
      <c r="I171" s="25"/>
      <c r="J171" s="25"/>
      <c r="K171" s="25"/>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row>
    <row r="172" spans="2:154" ht="14.5" customHeight="1" x14ac:dyDescent="0.35">
      <c r="B172" s="25"/>
      <c r="C172" s="25"/>
      <c r="D172" s="25"/>
      <c r="E172" s="25"/>
      <c r="F172" s="25"/>
      <c r="G172" s="25"/>
      <c r="H172" s="25"/>
      <c r="I172" s="25"/>
      <c r="J172" s="25"/>
      <c r="K172" s="25"/>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row>
    <row r="173" spans="2:154" ht="14.5" customHeight="1" x14ac:dyDescent="0.35">
      <c r="B173" s="25"/>
      <c r="C173" s="25"/>
      <c r="D173" s="25"/>
      <c r="E173" s="25"/>
      <c r="F173" s="25"/>
      <c r="G173" s="25"/>
      <c r="H173" s="25"/>
      <c r="I173" s="25"/>
      <c r="J173" s="25"/>
      <c r="K173" s="25"/>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row>
    <row r="174" spans="2:154" ht="14.5" customHeight="1" x14ac:dyDescent="0.35">
      <c r="B174" s="25"/>
      <c r="C174" s="25"/>
      <c r="D174" s="25"/>
      <c r="E174" s="25"/>
      <c r="F174" s="25"/>
      <c r="G174" s="25"/>
      <c r="H174" s="25"/>
      <c r="I174" s="25"/>
      <c r="J174" s="25"/>
      <c r="K174" s="25"/>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row>
    <row r="175" spans="2:154" ht="14.5" customHeight="1" x14ac:dyDescent="0.35">
      <c r="B175" s="25"/>
      <c r="C175" s="25"/>
      <c r="D175" s="25"/>
      <c r="E175" s="25"/>
      <c r="F175" s="25"/>
      <c r="G175" s="25"/>
      <c r="H175" s="25"/>
      <c r="I175" s="25"/>
      <c r="J175" s="25"/>
      <c r="K175" s="25"/>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row>
    <row r="176" spans="2:154" ht="14.5" customHeight="1" x14ac:dyDescent="0.35">
      <c r="B176" s="25"/>
      <c r="C176" s="25"/>
      <c r="D176" s="25"/>
      <c r="E176" s="25"/>
      <c r="F176" s="25"/>
      <c r="G176" s="25"/>
      <c r="H176" s="25"/>
      <c r="I176" s="25"/>
      <c r="J176" s="25"/>
      <c r="K176" s="25"/>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row>
    <row r="177" spans="2:154" ht="14.5" customHeight="1" x14ac:dyDescent="0.35">
      <c r="B177" s="25"/>
      <c r="C177" s="25"/>
      <c r="D177" s="25"/>
      <c r="E177" s="25"/>
      <c r="F177" s="25"/>
      <c r="G177" s="25"/>
      <c r="H177" s="25"/>
      <c r="I177" s="25"/>
      <c r="J177" s="25"/>
      <c r="K177" s="25"/>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row>
    <row r="178" spans="2:154" ht="14.5" customHeight="1" x14ac:dyDescent="0.35">
      <c r="B178" s="25"/>
      <c r="C178" s="25"/>
      <c r="D178" s="25"/>
      <c r="E178" s="25"/>
      <c r="F178" s="25"/>
      <c r="G178" s="25"/>
      <c r="H178" s="25"/>
      <c r="I178" s="25"/>
      <c r="J178" s="25"/>
      <c r="K178" s="25"/>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row>
    <row r="179" spans="2:154" ht="14.5" customHeight="1" x14ac:dyDescent="0.35">
      <c r="B179" s="25"/>
      <c r="C179" s="25"/>
      <c r="D179" s="25"/>
      <c r="E179" s="25"/>
      <c r="F179" s="25"/>
      <c r="G179" s="25"/>
      <c r="H179" s="25"/>
      <c r="I179" s="25"/>
      <c r="J179" s="25"/>
      <c r="K179" s="25"/>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c r="DA179" s="24"/>
      <c r="DB179" s="24"/>
      <c r="DC179" s="24"/>
      <c r="DD179" s="24"/>
      <c r="DE179" s="24"/>
      <c r="DF179" s="24"/>
      <c r="DG179" s="24"/>
      <c r="DH179" s="24"/>
      <c r="DI179" s="24"/>
      <c r="DJ179" s="24"/>
      <c r="DK179" s="24"/>
      <c r="DL179" s="24"/>
      <c r="DM179" s="24"/>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row>
    <row r="180" spans="2:154" ht="14.5" customHeight="1" x14ac:dyDescent="0.35">
      <c r="B180" s="25"/>
      <c r="C180" s="25"/>
      <c r="D180" s="25"/>
      <c r="E180" s="25"/>
      <c r="F180" s="25"/>
      <c r="G180" s="25"/>
      <c r="H180" s="25"/>
      <c r="I180" s="25"/>
      <c r="J180" s="25"/>
      <c r="K180" s="25"/>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row>
    <row r="181" spans="2:154" ht="14.5" customHeight="1" x14ac:dyDescent="0.35">
      <c r="B181" s="25"/>
      <c r="C181" s="25"/>
      <c r="D181" s="25"/>
      <c r="E181" s="25"/>
      <c r="F181" s="25"/>
      <c r="G181" s="25"/>
      <c r="H181" s="25"/>
      <c r="I181" s="25"/>
      <c r="J181" s="25"/>
      <c r="K181" s="25"/>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row>
    <row r="182" spans="2:154" ht="14.5" customHeight="1" x14ac:dyDescent="0.35">
      <c r="B182" s="25"/>
      <c r="C182" s="25"/>
      <c r="D182" s="25"/>
      <c r="E182" s="25"/>
      <c r="F182" s="25"/>
      <c r="G182" s="25"/>
      <c r="H182" s="25"/>
      <c r="I182" s="25"/>
      <c r="J182" s="25"/>
      <c r="K182" s="25"/>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row>
    <row r="183" spans="2:154" ht="14.5" customHeight="1" x14ac:dyDescent="0.35">
      <c r="B183" s="25"/>
      <c r="C183" s="25"/>
      <c r="D183" s="25"/>
      <c r="E183" s="25"/>
      <c r="F183" s="25"/>
      <c r="G183" s="25"/>
      <c r="H183" s="25"/>
      <c r="I183" s="25"/>
      <c r="J183" s="25"/>
      <c r="K183" s="25"/>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row>
    <row r="184" spans="2:154" ht="14.5" customHeight="1" x14ac:dyDescent="0.35">
      <c r="B184" s="25"/>
      <c r="C184" s="25"/>
      <c r="D184" s="25"/>
      <c r="E184" s="25"/>
      <c r="F184" s="25"/>
      <c r="G184" s="25"/>
      <c r="H184" s="25"/>
      <c r="I184" s="25"/>
      <c r="J184" s="25"/>
      <c r="K184" s="25"/>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row>
    <row r="185" spans="2:154" ht="14.5" customHeight="1" x14ac:dyDescent="0.35">
      <c r="B185" s="25"/>
      <c r="C185" s="25"/>
      <c r="D185" s="25"/>
      <c r="E185" s="25"/>
      <c r="F185" s="25"/>
      <c r="G185" s="25"/>
      <c r="H185" s="25"/>
      <c r="I185" s="25"/>
      <c r="J185" s="25"/>
      <c r="K185" s="25"/>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row>
    <row r="186" spans="2:154" ht="14.5" customHeight="1" x14ac:dyDescent="0.35">
      <c r="B186" s="25"/>
      <c r="C186" s="25"/>
      <c r="D186" s="25"/>
      <c r="E186" s="25"/>
      <c r="F186" s="25"/>
      <c r="G186" s="25"/>
      <c r="H186" s="25"/>
      <c r="I186" s="25"/>
      <c r="J186" s="25"/>
      <c r="K186" s="25"/>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row>
    <row r="187" spans="2:154" ht="14.5" customHeight="1" x14ac:dyDescent="0.35">
      <c r="B187" s="25"/>
      <c r="C187" s="25"/>
      <c r="D187" s="25"/>
      <c r="E187" s="25"/>
      <c r="F187" s="25"/>
      <c r="G187" s="25"/>
      <c r="H187" s="25"/>
      <c r="I187" s="25"/>
      <c r="J187" s="25"/>
      <c r="K187" s="25"/>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row>
    <row r="188" spans="2:154" ht="14.5" customHeight="1" x14ac:dyDescent="0.35">
      <c r="B188" s="25"/>
      <c r="C188" s="25"/>
      <c r="D188" s="25"/>
      <c r="E188" s="25"/>
      <c r="F188" s="25"/>
      <c r="G188" s="25"/>
      <c r="H188" s="25"/>
      <c r="I188" s="25"/>
      <c r="J188" s="25"/>
      <c r="K188" s="25"/>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row>
    <row r="189" spans="2:154" ht="14.5" customHeight="1" x14ac:dyDescent="0.35">
      <c r="B189" s="25"/>
      <c r="C189" s="25"/>
      <c r="D189" s="25"/>
      <c r="E189" s="25"/>
      <c r="F189" s="25"/>
      <c r="G189" s="25"/>
      <c r="H189" s="25"/>
      <c r="I189" s="25"/>
      <c r="J189" s="25"/>
      <c r="K189" s="25"/>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row>
    <row r="190" spans="2:154" ht="14.5" customHeight="1" x14ac:dyDescent="0.35">
      <c r="B190" s="25"/>
      <c r="C190" s="25"/>
      <c r="D190" s="25"/>
      <c r="E190" s="25"/>
      <c r="F190" s="25"/>
      <c r="G190" s="25"/>
      <c r="H190" s="25"/>
      <c r="I190" s="25"/>
      <c r="J190" s="25"/>
      <c r="K190" s="25"/>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row>
    <row r="191" spans="2:154" ht="14.5" customHeight="1" x14ac:dyDescent="0.35">
      <c r="B191" s="25"/>
      <c r="C191" s="25"/>
      <c r="D191" s="25"/>
      <c r="E191" s="25"/>
      <c r="F191" s="25"/>
      <c r="G191" s="25"/>
      <c r="H191" s="25"/>
      <c r="I191" s="25"/>
      <c r="J191" s="25"/>
      <c r="K191" s="25"/>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row>
    <row r="192" spans="2:154" ht="14.5" customHeight="1" x14ac:dyDescent="0.35">
      <c r="B192" s="25"/>
      <c r="C192" s="25"/>
      <c r="D192" s="25"/>
      <c r="E192" s="25"/>
      <c r="F192" s="25"/>
      <c r="G192" s="25"/>
      <c r="H192" s="25"/>
      <c r="I192" s="25"/>
      <c r="J192" s="25"/>
      <c r="K192" s="25"/>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row>
    <row r="193" spans="2:154" ht="14.5" customHeight="1" x14ac:dyDescent="0.35">
      <c r="B193" s="25"/>
      <c r="C193" s="25"/>
      <c r="D193" s="25"/>
      <c r="E193" s="25"/>
      <c r="F193" s="25"/>
      <c r="G193" s="25"/>
      <c r="H193" s="25"/>
      <c r="I193" s="25"/>
      <c r="J193" s="25"/>
      <c r="K193" s="25"/>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row>
    <row r="194" spans="2:154" ht="14.5" customHeight="1" x14ac:dyDescent="0.35">
      <c r="B194" s="25"/>
      <c r="C194" s="25"/>
      <c r="D194" s="25"/>
      <c r="E194" s="25"/>
      <c r="F194" s="25"/>
      <c r="G194" s="25"/>
      <c r="H194" s="25"/>
      <c r="I194" s="25"/>
      <c r="J194" s="25"/>
      <c r="K194" s="25"/>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row>
    <row r="195" spans="2:154" ht="14.5" customHeight="1" x14ac:dyDescent="0.35">
      <c r="B195" s="25"/>
      <c r="C195" s="25"/>
      <c r="D195" s="25"/>
      <c r="E195" s="25"/>
      <c r="F195" s="25"/>
      <c r="G195" s="25"/>
      <c r="H195" s="25"/>
      <c r="I195" s="25"/>
      <c r="J195" s="25"/>
      <c r="K195" s="25"/>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row>
    <row r="196" spans="2:154" ht="14.5" customHeight="1" x14ac:dyDescent="0.35">
      <c r="B196" s="25"/>
      <c r="C196" s="25"/>
      <c r="D196" s="25"/>
      <c r="E196" s="25"/>
      <c r="F196" s="25"/>
      <c r="G196" s="25"/>
      <c r="H196" s="25"/>
      <c r="I196" s="25"/>
      <c r="J196" s="25"/>
      <c r="K196" s="25"/>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row>
    <row r="197" spans="2:154" ht="14.5" customHeight="1" x14ac:dyDescent="0.35">
      <c r="B197" s="25"/>
      <c r="C197" s="25"/>
      <c r="D197" s="25"/>
      <c r="E197" s="25"/>
      <c r="F197" s="25"/>
      <c r="G197" s="25"/>
      <c r="H197" s="25"/>
      <c r="I197" s="25"/>
      <c r="J197" s="25"/>
      <c r="K197" s="25"/>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row>
    <row r="198" spans="2:154" ht="14.5" customHeight="1" x14ac:dyDescent="0.35">
      <c r="B198" s="25"/>
      <c r="C198" s="25"/>
      <c r="D198" s="25"/>
      <c r="E198" s="25"/>
      <c r="F198" s="25"/>
      <c r="G198" s="25"/>
      <c r="H198" s="25"/>
      <c r="I198" s="25"/>
      <c r="J198" s="25"/>
      <c r="K198" s="25"/>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row>
    <row r="199" spans="2:154" ht="14.5" customHeight="1" x14ac:dyDescent="0.35">
      <c r="B199" s="25"/>
      <c r="C199" s="25"/>
      <c r="D199" s="25"/>
      <c r="E199" s="25"/>
      <c r="F199" s="25"/>
      <c r="G199" s="25"/>
      <c r="H199" s="25"/>
      <c r="I199" s="25"/>
      <c r="J199" s="25"/>
      <c r="K199" s="25"/>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row>
    <row r="200" spans="2:154" ht="14.5" customHeight="1" x14ac:dyDescent="0.35">
      <c r="B200" s="25"/>
      <c r="C200" s="25"/>
      <c r="D200" s="25"/>
      <c r="E200" s="25"/>
      <c r="F200" s="25"/>
      <c r="G200" s="25"/>
      <c r="H200" s="25"/>
      <c r="I200" s="25"/>
      <c r="J200" s="25"/>
      <c r="K200" s="25"/>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row>
    <row r="201" spans="2:154" ht="14.5" customHeight="1" x14ac:dyDescent="0.35">
      <c r="B201" s="25"/>
      <c r="C201" s="25"/>
      <c r="D201" s="25"/>
      <c r="E201" s="25"/>
      <c r="F201" s="25"/>
      <c r="G201" s="25"/>
      <c r="H201" s="25"/>
      <c r="I201" s="25"/>
      <c r="J201" s="25"/>
      <c r="K201" s="25"/>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row>
    <row r="202" spans="2:154" ht="14.5" customHeight="1" x14ac:dyDescent="0.35">
      <c r="B202" s="25"/>
      <c r="C202" s="25"/>
      <c r="D202" s="25"/>
      <c r="E202" s="25"/>
      <c r="F202" s="25"/>
      <c r="G202" s="25"/>
      <c r="H202" s="25"/>
      <c r="I202" s="25"/>
      <c r="J202" s="25"/>
      <c r="K202" s="25"/>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row>
    <row r="203" spans="2:154" ht="14.5" customHeight="1" x14ac:dyDescent="0.35">
      <c r="B203" s="25"/>
      <c r="C203" s="25"/>
      <c r="D203" s="25"/>
      <c r="E203" s="25"/>
      <c r="F203" s="25"/>
      <c r="G203" s="25"/>
      <c r="H203" s="25"/>
      <c r="I203" s="25"/>
      <c r="J203" s="25"/>
      <c r="K203" s="25"/>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row>
    <row r="204" spans="2:154" ht="14.5" customHeight="1" x14ac:dyDescent="0.35">
      <c r="B204" s="25"/>
      <c r="C204" s="25"/>
      <c r="D204" s="25"/>
      <c r="E204" s="25"/>
      <c r="F204" s="25"/>
      <c r="G204" s="25"/>
      <c r="H204" s="25"/>
      <c r="I204" s="25"/>
      <c r="J204" s="25"/>
      <c r="K204" s="25"/>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row>
    <row r="205" spans="2:154" ht="14.5" customHeight="1" x14ac:dyDescent="0.35">
      <c r="B205" s="25"/>
      <c r="C205" s="25"/>
      <c r="D205" s="25"/>
      <c r="E205" s="25"/>
      <c r="F205" s="25"/>
      <c r="G205" s="25"/>
      <c r="H205" s="25"/>
      <c r="I205" s="25"/>
      <c r="J205" s="25"/>
      <c r="K205" s="25"/>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row>
    <row r="206" spans="2:154" ht="14.5" customHeight="1" x14ac:dyDescent="0.35">
      <c r="B206" s="25"/>
      <c r="C206" s="25"/>
      <c r="D206" s="25"/>
      <c r="E206" s="25"/>
      <c r="F206" s="25"/>
      <c r="G206" s="25"/>
      <c r="H206" s="25"/>
      <c r="I206" s="25"/>
      <c r="J206" s="25"/>
      <c r="K206" s="25"/>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row>
    <row r="207" spans="2:154" ht="14.5" customHeight="1" x14ac:dyDescent="0.35">
      <c r="B207" s="25"/>
      <c r="C207" s="25"/>
      <c r="D207" s="25"/>
      <c r="E207" s="25"/>
      <c r="F207" s="25"/>
      <c r="G207" s="25"/>
      <c r="H207" s="25"/>
      <c r="I207" s="25"/>
      <c r="J207" s="25"/>
      <c r="K207" s="25"/>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row>
    <row r="208" spans="2:154" ht="14.5" customHeight="1" x14ac:dyDescent="0.35">
      <c r="B208" s="25"/>
      <c r="C208" s="25"/>
      <c r="D208" s="25"/>
      <c r="E208" s="25"/>
      <c r="F208" s="25"/>
      <c r="G208" s="25"/>
      <c r="H208" s="25"/>
      <c r="I208" s="25"/>
      <c r="J208" s="25"/>
      <c r="K208" s="25"/>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row>
    <row r="209" spans="2:154" ht="14.5" customHeight="1" x14ac:dyDescent="0.35">
      <c r="B209" s="25"/>
      <c r="C209" s="25"/>
      <c r="D209" s="25"/>
      <c r="E209" s="25"/>
      <c r="F209" s="25"/>
      <c r="G209" s="25"/>
      <c r="H209" s="25"/>
      <c r="I209" s="25"/>
      <c r="J209" s="25"/>
      <c r="K209" s="25"/>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row>
    <row r="210" spans="2:154" ht="14.5" customHeight="1" x14ac:dyDescent="0.35">
      <c r="B210" s="25"/>
      <c r="C210" s="25"/>
      <c r="D210" s="25"/>
      <c r="E210" s="25"/>
      <c r="F210" s="25"/>
      <c r="G210" s="25"/>
      <c r="H210" s="25"/>
      <c r="I210" s="25"/>
      <c r="J210" s="25"/>
      <c r="K210" s="25"/>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row>
    <row r="211" spans="2:154" ht="14.5" customHeight="1" x14ac:dyDescent="0.35">
      <c r="B211" s="25"/>
      <c r="C211" s="25"/>
      <c r="D211" s="25"/>
      <c r="E211" s="25"/>
      <c r="F211" s="25"/>
      <c r="G211" s="25"/>
      <c r="H211" s="25"/>
      <c r="I211" s="25"/>
      <c r="J211" s="25"/>
      <c r="K211" s="25"/>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row>
    <row r="212" spans="2:154" ht="14.5" customHeight="1" x14ac:dyDescent="0.35">
      <c r="B212" s="25"/>
      <c r="C212" s="25"/>
      <c r="D212" s="25"/>
      <c r="E212" s="25"/>
      <c r="F212" s="25"/>
      <c r="G212" s="25"/>
      <c r="H212" s="25"/>
      <c r="I212" s="25"/>
      <c r="J212" s="25"/>
      <c r="K212" s="25"/>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row>
    <row r="213" spans="2:154" ht="14.5" customHeight="1" x14ac:dyDescent="0.35">
      <c r="B213" s="25"/>
      <c r="C213" s="25"/>
      <c r="D213" s="25"/>
      <c r="E213" s="25"/>
      <c r="F213" s="25"/>
      <c r="G213" s="25"/>
      <c r="H213" s="25"/>
      <c r="I213" s="25"/>
      <c r="J213" s="25"/>
      <c r="K213" s="25"/>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c r="DA213" s="24"/>
      <c r="DB213" s="24"/>
      <c r="DC213" s="24"/>
      <c r="DD213" s="24"/>
      <c r="DE213" s="24"/>
      <c r="DF213" s="24"/>
      <c r="DG213" s="24"/>
      <c r="DH213" s="24"/>
      <c r="DI213" s="24"/>
      <c r="DJ213" s="24"/>
      <c r="DK213" s="24"/>
      <c r="DL213" s="24"/>
      <c r="DM213" s="24"/>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EV213" s="24"/>
      <c r="EW213" s="24"/>
      <c r="EX213" s="24"/>
    </row>
    <row r="214" spans="2:154" ht="14.5" customHeight="1" x14ac:dyDescent="0.35">
      <c r="B214" s="25"/>
      <c r="C214" s="25"/>
      <c r="D214" s="25"/>
      <c r="E214" s="25"/>
      <c r="F214" s="25"/>
      <c r="G214" s="25"/>
      <c r="H214" s="25"/>
      <c r="I214" s="25"/>
      <c r="J214" s="25"/>
      <c r="K214" s="25"/>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EV214" s="24"/>
      <c r="EW214" s="24"/>
      <c r="EX214" s="24"/>
    </row>
    <row r="215" spans="2:154" ht="14.5" customHeight="1" x14ac:dyDescent="0.35">
      <c r="B215" s="25"/>
      <c r="C215" s="25"/>
      <c r="D215" s="25"/>
      <c r="E215" s="25"/>
      <c r="F215" s="25"/>
      <c r="G215" s="25"/>
      <c r="H215" s="25"/>
      <c r="I215" s="25"/>
      <c r="J215" s="25"/>
      <c r="K215" s="25"/>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c r="DA215" s="24"/>
      <c r="DB215" s="24"/>
      <c r="DC215" s="24"/>
      <c r="DD215" s="24"/>
      <c r="DE215" s="24"/>
      <c r="DF215" s="24"/>
      <c r="DG215" s="24"/>
      <c r="DH215" s="24"/>
      <c r="DI215" s="24"/>
      <c r="DJ215" s="24"/>
      <c r="DK215" s="24"/>
      <c r="DL215" s="24"/>
      <c r="DM215" s="24"/>
      <c r="DN215" s="24"/>
      <c r="DO215" s="24"/>
      <c r="DP215" s="24"/>
      <c r="DQ215" s="24"/>
      <c r="DR215" s="24"/>
      <c r="DS215" s="24"/>
      <c r="DT215" s="24"/>
      <c r="DU215" s="24"/>
      <c r="DV215" s="24"/>
      <c r="DW215" s="24"/>
      <c r="DX215" s="24"/>
      <c r="DY215" s="24"/>
      <c r="DZ215" s="24"/>
      <c r="EA215" s="24"/>
      <c r="EB215" s="24"/>
      <c r="EC215" s="24"/>
      <c r="ED215" s="24"/>
      <c r="EE215" s="24"/>
      <c r="EF215" s="24"/>
      <c r="EG215" s="24"/>
      <c r="EH215" s="24"/>
      <c r="EI215" s="24"/>
      <c r="EJ215" s="24"/>
      <c r="EK215" s="24"/>
      <c r="EL215" s="24"/>
      <c r="EM215" s="24"/>
      <c r="EN215" s="24"/>
      <c r="EO215" s="24"/>
      <c r="EP215" s="24"/>
      <c r="EQ215" s="24"/>
      <c r="ER215" s="24"/>
      <c r="ES215" s="24"/>
      <c r="ET215" s="24"/>
      <c r="EU215" s="24"/>
      <c r="EV215" s="24"/>
      <c r="EW215" s="24"/>
      <c r="EX215" s="24"/>
    </row>
    <row r="216" spans="2:154" ht="14.5" customHeight="1" x14ac:dyDescent="0.35">
      <c r="B216" s="25"/>
      <c r="C216" s="25"/>
      <c r="D216" s="25"/>
      <c r="E216" s="25"/>
      <c r="F216" s="25"/>
      <c r="G216" s="25"/>
      <c r="H216" s="25"/>
      <c r="I216" s="25"/>
      <c r="J216" s="25"/>
      <c r="K216" s="25"/>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c r="DA216" s="24"/>
      <c r="DB216" s="24"/>
      <c r="DC216" s="24"/>
      <c r="DD216" s="24"/>
      <c r="DE216" s="24"/>
      <c r="DF216" s="24"/>
      <c r="DG216" s="24"/>
      <c r="DH216" s="24"/>
      <c r="DI216" s="24"/>
      <c r="DJ216" s="24"/>
      <c r="DK216" s="24"/>
      <c r="DL216" s="24"/>
      <c r="DM216" s="24"/>
      <c r="DN216" s="24"/>
      <c r="DO216" s="24"/>
      <c r="DP216" s="24"/>
      <c r="DQ216" s="24"/>
      <c r="DR216" s="24"/>
      <c r="DS216" s="24"/>
      <c r="DT216" s="24"/>
      <c r="DU216" s="24"/>
      <c r="DV216" s="24"/>
      <c r="DW216" s="24"/>
      <c r="DX216" s="24"/>
      <c r="DY216" s="24"/>
      <c r="DZ216" s="24"/>
      <c r="EA216" s="24"/>
      <c r="EB216" s="24"/>
      <c r="EC216" s="24"/>
      <c r="ED216" s="24"/>
      <c r="EE216" s="24"/>
      <c r="EF216" s="24"/>
      <c r="EG216" s="24"/>
      <c r="EH216" s="24"/>
      <c r="EI216" s="24"/>
      <c r="EJ216" s="24"/>
      <c r="EK216" s="24"/>
      <c r="EL216" s="24"/>
      <c r="EM216" s="24"/>
      <c r="EN216" s="24"/>
      <c r="EO216" s="24"/>
      <c r="EP216" s="24"/>
      <c r="EQ216" s="24"/>
      <c r="ER216" s="24"/>
      <c r="ES216" s="24"/>
      <c r="ET216" s="24"/>
      <c r="EU216" s="24"/>
      <c r="EV216" s="24"/>
      <c r="EW216" s="24"/>
      <c r="EX216" s="24"/>
    </row>
    <row r="217" spans="2:154" ht="14.5" customHeight="1" x14ac:dyDescent="0.35">
      <c r="B217" s="25"/>
      <c r="C217" s="25"/>
      <c r="D217" s="25"/>
      <c r="E217" s="25"/>
      <c r="F217" s="25"/>
      <c r="G217" s="25"/>
      <c r="H217" s="25"/>
      <c r="I217" s="25"/>
      <c r="J217" s="25"/>
      <c r="K217" s="25"/>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c r="CW217" s="24"/>
      <c r="CX217" s="24"/>
      <c r="CY217" s="24"/>
      <c r="CZ217" s="24"/>
      <c r="DA217" s="24"/>
      <c r="DB217" s="24"/>
      <c r="DC217" s="24"/>
      <c r="DD217" s="24"/>
      <c r="DE217" s="24"/>
      <c r="DF217" s="24"/>
      <c r="DG217" s="24"/>
      <c r="DH217" s="24"/>
      <c r="DI217" s="24"/>
      <c r="DJ217" s="24"/>
      <c r="DK217" s="24"/>
      <c r="DL217" s="24"/>
      <c r="DM217" s="24"/>
      <c r="DN217" s="24"/>
      <c r="DO217" s="24"/>
      <c r="DP217" s="24"/>
      <c r="DQ217" s="24"/>
      <c r="DR217" s="24"/>
      <c r="DS217" s="24"/>
      <c r="DT217" s="24"/>
      <c r="DU217" s="24"/>
      <c r="DV217" s="24"/>
      <c r="DW217" s="24"/>
      <c r="DX217" s="24"/>
      <c r="DY217" s="24"/>
      <c r="DZ217" s="24"/>
      <c r="EA217" s="24"/>
      <c r="EB217" s="24"/>
      <c r="EC217" s="24"/>
      <c r="ED217" s="24"/>
      <c r="EE217" s="24"/>
      <c r="EF217" s="24"/>
      <c r="EG217" s="24"/>
      <c r="EH217" s="24"/>
      <c r="EI217" s="24"/>
      <c r="EJ217" s="24"/>
      <c r="EK217" s="24"/>
      <c r="EL217" s="24"/>
      <c r="EM217" s="24"/>
      <c r="EN217" s="24"/>
      <c r="EO217" s="24"/>
      <c r="EP217" s="24"/>
      <c r="EQ217" s="24"/>
      <c r="ER217" s="24"/>
      <c r="ES217" s="24"/>
      <c r="ET217" s="24"/>
      <c r="EU217" s="24"/>
      <c r="EV217" s="24"/>
      <c r="EW217" s="24"/>
      <c r="EX217" s="24"/>
    </row>
    <row r="218" spans="2:154" ht="14.5" customHeight="1" x14ac:dyDescent="0.35">
      <c r="B218" s="25"/>
      <c r="C218" s="25"/>
      <c r="D218" s="25"/>
      <c r="E218" s="25"/>
      <c r="F218" s="25"/>
      <c r="G218" s="25"/>
      <c r="H218" s="25"/>
      <c r="I218" s="25"/>
      <c r="J218" s="25"/>
      <c r="K218" s="25"/>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c r="CS218" s="24"/>
      <c r="CT218" s="24"/>
      <c r="CU218" s="24"/>
      <c r="CV218" s="24"/>
      <c r="CW218" s="24"/>
      <c r="CX218" s="24"/>
      <c r="CY218" s="24"/>
      <c r="CZ218" s="24"/>
      <c r="DA218" s="24"/>
      <c r="DB218" s="24"/>
      <c r="DC218" s="24"/>
      <c r="DD218" s="24"/>
      <c r="DE218" s="24"/>
      <c r="DF218" s="24"/>
      <c r="DG218" s="24"/>
      <c r="DH218" s="24"/>
      <c r="DI218" s="24"/>
      <c r="DJ218" s="24"/>
      <c r="DK218" s="24"/>
      <c r="DL218" s="24"/>
      <c r="DM218" s="24"/>
      <c r="DN218" s="24"/>
      <c r="DO218" s="24"/>
      <c r="DP218" s="24"/>
      <c r="DQ218" s="24"/>
      <c r="DR218" s="24"/>
      <c r="DS218" s="24"/>
      <c r="DT218" s="24"/>
      <c r="DU218" s="24"/>
      <c r="DV218" s="24"/>
      <c r="DW218" s="24"/>
      <c r="DX218" s="24"/>
      <c r="DY218" s="24"/>
      <c r="DZ218" s="24"/>
      <c r="EA218" s="24"/>
      <c r="EB218" s="24"/>
      <c r="EC218" s="24"/>
      <c r="ED218" s="24"/>
      <c r="EE218" s="24"/>
      <c r="EF218" s="24"/>
      <c r="EG218" s="24"/>
      <c r="EH218" s="24"/>
      <c r="EI218" s="24"/>
      <c r="EJ218" s="24"/>
      <c r="EK218" s="24"/>
      <c r="EL218" s="24"/>
      <c r="EM218" s="24"/>
      <c r="EN218" s="24"/>
      <c r="EO218" s="24"/>
      <c r="EP218" s="24"/>
      <c r="EQ218" s="24"/>
      <c r="ER218" s="24"/>
      <c r="ES218" s="24"/>
      <c r="ET218" s="24"/>
      <c r="EU218" s="24"/>
      <c r="EV218" s="24"/>
      <c r="EW218" s="24"/>
      <c r="EX218" s="24"/>
    </row>
    <row r="219" spans="2:154" ht="14.5" customHeight="1" x14ac:dyDescent="0.35">
      <c r="B219" s="25"/>
      <c r="C219" s="25"/>
      <c r="D219" s="25"/>
      <c r="E219" s="25"/>
      <c r="F219" s="25"/>
      <c r="G219" s="25"/>
      <c r="H219" s="25"/>
      <c r="I219" s="25"/>
      <c r="J219" s="25"/>
      <c r="K219" s="25"/>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c r="CW219" s="24"/>
      <c r="CX219" s="24"/>
      <c r="CY219" s="24"/>
      <c r="CZ219" s="24"/>
      <c r="DA219" s="24"/>
      <c r="DB219" s="24"/>
      <c r="DC219" s="24"/>
      <c r="DD219" s="24"/>
      <c r="DE219" s="24"/>
      <c r="DF219" s="24"/>
      <c r="DG219" s="24"/>
      <c r="DH219" s="24"/>
      <c r="DI219" s="24"/>
      <c r="DJ219" s="24"/>
      <c r="DK219" s="24"/>
      <c r="DL219" s="24"/>
      <c r="DM219" s="24"/>
      <c r="DN219" s="24"/>
      <c r="DO219" s="24"/>
      <c r="DP219" s="24"/>
      <c r="DQ219" s="24"/>
      <c r="DR219" s="24"/>
      <c r="DS219" s="24"/>
      <c r="DT219" s="24"/>
      <c r="DU219" s="24"/>
      <c r="DV219" s="24"/>
      <c r="DW219" s="24"/>
      <c r="DX219" s="24"/>
      <c r="DY219" s="24"/>
      <c r="DZ219" s="24"/>
      <c r="EA219" s="24"/>
      <c r="EB219" s="24"/>
      <c r="EC219" s="24"/>
      <c r="ED219" s="24"/>
      <c r="EE219" s="24"/>
      <c r="EF219" s="24"/>
      <c r="EG219" s="24"/>
      <c r="EH219" s="24"/>
      <c r="EI219" s="24"/>
      <c r="EJ219" s="24"/>
      <c r="EK219" s="24"/>
      <c r="EL219" s="24"/>
      <c r="EM219" s="24"/>
      <c r="EN219" s="24"/>
      <c r="EO219" s="24"/>
      <c r="EP219" s="24"/>
      <c r="EQ219" s="24"/>
      <c r="ER219" s="24"/>
      <c r="ES219" s="24"/>
      <c r="ET219" s="24"/>
      <c r="EU219" s="24"/>
      <c r="EV219" s="24"/>
      <c r="EW219" s="24"/>
      <c r="EX219" s="24"/>
    </row>
    <row r="220" spans="2:154" ht="14.5" customHeight="1" x14ac:dyDescent="0.35">
      <c r="B220" s="25"/>
      <c r="C220" s="25"/>
      <c r="D220" s="25"/>
      <c r="E220" s="25"/>
      <c r="F220" s="25"/>
      <c r="G220" s="25"/>
      <c r="H220" s="25"/>
      <c r="I220" s="25"/>
      <c r="J220" s="25"/>
      <c r="K220" s="25"/>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c r="CS220" s="24"/>
      <c r="CT220" s="24"/>
      <c r="CU220" s="24"/>
      <c r="CV220" s="24"/>
      <c r="CW220" s="24"/>
      <c r="CX220" s="24"/>
      <c r="CY220" s="24"/>
      <c r="CZ220" s="24"/>
      <c r="DA220" s="24"/>
      <c r="DB220" s="24"/>
      <c r="DC220" s="24"/>
      <c r="DD220" s="24"/>
      <c r="DE220" s="24"/>
      <c r="DF220" s="24"/>
      <c r="DG220" s="24"/>
      <c r="DH220" s="24"/>
      <c r="DI220" s="24"/>
      <c r="DJ220" s="24"/>
      <c r="DK220" s="24"/>
      <c r="DL220" s="24"/>
      <c r="DM220" s="24"/>
      <c r="DN220" s="24"/>
      <c r="DO220" s="24"/>
      <c r="DP220" s="24"/>
      <c r="DQ220" s="24"/>
      <c r="DR220" s="24"/>
      <c r="DS220" s="24"/>
      <c r="DT220" s="24"/>
      <c r="DU220" s="24"/>
      <c r="DV220" s="24"/>
      <c r="DW220" s="24"/>
      <c r="DX220" s="24"/>
      <c r="DY220" s="24"/>
      <c r="DZ220" s="24"/>
      <c r="EA220" s="24"/>
      <c r="EB220" s="24"/>
      <c r="EC220" s="24"/>
      <c r="ED220" s="24"/>
      <c r="EE220" s="24"/>
      <c r="EF220" s="24"/>
      <c r="EG220" s="24"/>
      <c r="EH220" s="24"/>
      <c r="EI220" s="24"/>
      <c r="EJ220" s="24"/>
      <c r="EK220" s="24"/>
      <c r="EL220" s="24"/>
      <c r="EM220" s="24"/>
      <c r="EN220" s="24"/>
      <c r="EO220" s="24"/>
      <c r="EP220" s="24"/>
      <c r="EQ220" s="24"/>
      <c r="ER220" s="24"/>
      <c r="ES220" s="24"/>
      <c r="ET220" s="24"/>
      <c r="EU220" s="24"/>
      <c r="EV220" s="24"/>
      <c r="EW220" s="24"/>
      <c r="EX220" s="24"/>
    </row>
    <row r="221" spans="2:154" ht="14.5" customHeight="1" x14ac:dyDescent="0.35">
      <c r="B221" s="25"/>
      <c r="C221" s="25"/>
      <c r="D221" s="25"/>
      <c r="E221" s="25"/>
      <c r="F221" s="25"/>
      <c r="G221" s="25"/>
      <c r="H221" s="25"/>
      <c r="I221" s="25"/>
      <c r="J221" s="25"/>
      <c r="K221" s="25"/>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c r="CW221" s="24"/>
      <c r="CX221" s="24"/>
      <c r="CY221" s="24"/>
      <c r="CZ221" s="24"/>
      <c r="DA221" s="24"/>
      <c r="DB221" s="24"/>
      <c r="DC221" s="24"/>
      <c r="DD221" s="24"/>
      <c r="DE221" s="24"/>
      <c r="DF221" s="24"/>
      <c r="DG221" s="24"/>
      <c r="DH221" s="24"/>
      <c r="DI221" s="24"/>
      <c r="DJ221" s="24"/>
      <c r="DK221" s="24"/>
      <c r="DL221" s="24"/>
      <c r="DM221" s="24"/>
      <c r="DN221" s="24"/>
      <c r="DO221" s="24"/>
      <c r="DP221" s="24"/>
      <c r="DQ221" s="24"/>
      <c r="DR221" s="24"/>
      <c r="DS221" s="24"/>
      <c r="DT221" s="24"/>
      <c r="DU221" s="24"/>
      <c r="DV221" s="24"/>
      <c r="DW221" s="24"/>
      <c r="DX221" s="24"/>
      <c r="DY221" s="24"/>
      <c r="DZ221" s="24"/>
      <c r="EA221" s="24"/>
      <c r="EB221" s="24"/>
      <c r="EC221" s="24"/>
      <c r="ED221" s="24"/>
      <c r="EE221" s="24"/>
      <c r="EF221" s="24"/>
      <c r="EG221" s="24"/>
      <c r="EH221" s="24"/>
      <c r="EI221" s="24"/>
      <c r="EJ221" s="24"/>
      <c r="EK221" s="24"/>
      <c r="EL221" s="24"/>
      <c r="EM221" s="24"/>
      <c r="EN221" s="24"/>
      <c r="EO221" s="24"/>
      <c r="EP221" s="24"/>
      <c r="EQ221" s="24"/>
      <c r="ER221" s="24"/>
      <c r="ES221" s="24"/>
      <c r="ET221" s="24"/>
      <c r="EU221" s="24"/>
      <c r="EV221" s="24"/>
      <c r="EW221" s="24"/>
      <c r="EX221" s="24"/>
    </row>
    <row r="222" spans="2:154" ht="14.5" customHeight="1" x14ac:dyDescent="0.35">
      <c r="B222" s="25"/>
      <c r="C222" s="25"/>
      <c r="D222" s="25"/>
      <c r="E222" s="25"/>
      <c r="F222" s="25"/>
      <c r="G222" s="25"/>
      <c r="H222" s="25"/>
      <c r="I222" s="25"/>
      <c r="J222" s="25"/>
      <c r="K222" s="25"/>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c r="CW222" s="24"/>
      <c r="CX222" s="24"/>
      <c r="CY222" s="24"/>
      <c r="CZ222" s="24"/>
      <c r="DA222" s="24"/>
      <c r="DB222" s="24"/>
      <c r="DC222" s="24"/>
      <c r="DD222" s="24"/>
      <c r="DE222" s="24"/>
      <c r="DF222" s="24"/>
      <c r="DG222" s="24"/>
      <c r="DH222" s="24"/>
      <c r="DI222" s="24"/>
      <c r="DJ222" s="24"/>
      <c r="DK222" s="24"/>
      <c r="DL222" s="24"/>
      <c r="DM222" s="24"/>
      <c r="DN222" s="24"/>
      <c r="DO222" s="24"/>
      <c r="DP222" s="24"/>
      <c r="DQ222" s="24"/>
      <c r="DR222" s="24"/>
      <c r="DS222" s="24"/>
      <c r="DT222" s="24"/>
      <c r="DU222" s="24"/>
      <c r="DV222" s="24"/>
      <c r="DW222" s="24"/>
      <c r="DX222" s="24"/>
      <c r="DY222" s="24"/>
      <c r="DZ222" s="24"/>
      <c r="EA222" s="24"/>
      <c r="EB222" s="24"/>
      <c r="EC222" s="24"/>
      <c r="ED222" s="24"/>
      <c r="EE222" s="24"/>
      <c r="EF222" s="24"/>
      <c r="EG222" s="24"/>
      <c r="EH222" s="24"/>
      <c r="EI222" s="24"/>
      <c r="EJ222" s="24"/>
      <c r="EK222" s="24"/>
      <c r="EL222" s="24"/>
      <c r="EM222" s="24"/>
      <c r="EN222" s="24"/>
      <c r="EO222" s="24"/>
      <c r="EP222" s="24"/>
      <c r="EQ222" s="24"/>
      <c r="ER222" s="24"/>
      <c r="ES222" s="24"/>
      <c r="ET222" s="24"/>
      <c r="EU222" s="24"/>
      <c r="EV222" s="24"/>
      <c r="EW222" s="24"/>
      <c r="EX222" s="24"/>
    </row>
    <row r="223" spans="2:154" ht="14.5" customHeight="1" x14ac:dyDescent="0.35">
      <c r="B223" s="25"/>
      <c r="C223" s="25"/>
      <c r="D223" s="25"/>
      <c r="E223" s="25"/>
      <c r="F223" s="25"/>
      <c r="G223" s="25"/>
      <c r="H223" s="25"/>
      <c r="I223" s="25"/>
      <c r="J223" s="25"/>
      <c r="K223" s="25"/>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c r="CW223" s="24"/>
      <c r="CX223" s="24"/>
      <c r="CY223" s="24"/>
      <c r="CZ223" s="24"/>
      <c r="DA223" s="24"/>
      <c r="DB223" s="24"/>
      <c r="DC223" s="24"/>
      <c r="DD223" s="24"/>
      <c r="DE223" s="24"/>
      <c r="DF223" s="24"/>
      <c r="DG223" s="24"/>
      <c r="DH223" s="24"/>
      <c r="DI223" s="24"/>
      <c r="DJ223" s="24"/>
      <c r="DK223" s="24"/>
      <c r="DL223" s="24"/>
      <c r="DM223" s="24"/>
      <c r="DN223" s="24"/>
      <c r="DO223" s="24"/>
      <c r="DP223" s="24"/>
      <c r="DQ223" s="24"/>
      <c r="DR223" s="24"/>
      <c r="DS223" s="24"/>
      <c r="DT223" s="24"/>
      <c r="DU223" s="24"/>
      <c r="DV223" s="24"/>
      <c r="DW223" s="24"/>
      <c r="DX223" s="24"/>
      <c r="DY223" s="24"/>
      <c r="DZ223" s="24"/>
      <c r="EA223" s="24"/>
      <c r="EB223" s="24"/>
      <c r="EC223" s="24"/>
      <c r="ED223" s="24"/>
      <c r="EE223" s="24"/>
      <c r="EF223" s="24"/>
      <c r="EG223" s="24"/>
      <c r="EH223" s="24"/>
      <c r="EI223" s="24"/>
      <c r="EJ223" s="24"/>
      <c r="EK223" s="24"/>
      <c r="EL223" s="24"/>
      <c r="EM223" s="24"/>
      <c r="EN223" s="24"/>
      <c r="EO223" s="24"/>
      <c r="EP223" s="24"/>
      <c r="EQ223" s="24"/>
      <c r="ER223" s="24"/>
      <c r="ES223" s="24"/>
      <c r="ET223" s="24"/>
      <c r="EU223" s="24"/>
      <c r="EV223" s="24"/>
      <c r="EW223" s="24"/>
      <c r="EX223" s="24"/>
    </row>
    <row r="224" spans="2:154" ht="14.5" customHeight="1" x14ac:dyDescent="0.35">
      <c r="B224" s="25"/>
      <c r="C224" s="25"/>
      <c r="D224" s="25"/>
      <c r="E224" s="25"/>
      <c r="F224" s="25"/>
      <c r="G224" s="25"/>
      <c r="H224" s="25"/>
      <c r="I224" s="25"/>
      <c r="J224" s="25"/>
      <c r="K224" s="25"/>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c r="CS224" s="24"/>
      <c r="CT224" s="24"/>
      <c r="CU224" s="24"/>
      <c r="CV224" s="24"/>
      <c r="CW224" s="24"/>
      <c r="CX224" s="24"/>
      <c r="CY224" s="24"/>
      <c r="CZ224" s="24"/>
      <c r="DA224" s="24"/>
      <c r="DB224" s="24"/>
      <c r="DC224" s="24"/>
      <c r="DD224" s="24"/>
      <c r="DE224" s="24"/>
      <c r="DF224" s="24"/>
      <c r="DG224" s="24"/>
      <c r="DH224" s="24"/>
      <c r="DI224" s="24"/>
      <c r="DJ224" s="24"/>
      <c r="DK224" s="24"/>
      <c r="DL224" s="24"/>
      <c r="DM224" s="24"/>
      <c r="DN224" s="24"/>
      <c r="DO224" s="24"/>
      <c r="DP224" s="24"/>
      <c r="DQ224" s="24"/>
      <c r="DR224" s="24"/>
      <c r="DS224" s="24"/>
      <c r="DT224" s="24"/>
      <c r="DU224" s="24"/>
      <c r="DV224" s="24"/>
      <c r="DW224" s="24"/>
      <c r="DX224" s="24"/>
      <c r="DY224" s="24"/>
      <c r="DZ224" s="24"/>
      <c r="EA224" s="24"/>
      <c r="EB224" s="24"/>
      <c r="EC224" s="24"/>
      <c r="ED224" s="24"/>
      <c r="EE224" s="24"/>
      <c r="EF224" s="24"/>
      <c r="EG224" s="24"/>
      <c r="EH224" s="24"/>
      <c r="EI224" s="24"/>
      <c r="EJ224" s="24"/>
      <c r="EK224" s="24"/>
      <c r="EL224" s="24"/>
      <c r="EM224" s="24"/>
      <c r="EN224" s="24"/>
      <c r="EO224" s="24"/>
      <c r="EP224" s="24"/>
      <c r="EQ224" s="24"/>
      <c r="ER224" s="24"/>
      <c r="ES224" s="24"/>
      <c r="ET224" s="24"/>
      <c r="EU224" s="24"/>
      <c r="EV224" s="24"/>
      <c r="EW224" s="24"/>
      <c r="EX224" s="24"/>
    </row>
    <row r="225" spans="2:154" ht="14.5" customHeight="1" x14ac:dyDescent="0.35">
      <c r="B225" s="25"/>
      <c r="C225" s="25"/>
      <c r="D225" s="25"/>
      <c r="E225" s="25"/>
      <c r="F225" s="25"/>
      <c r="G225" s="25"/>
      <c r="H225" s="25"/>
      <c r="I225" s="25"/>
      <c r="J225" s="25"/>
      <c r="K225" s="25"/>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24"/>
      <c r="CX225" s="24"/>
      <c r="CY225" s="24"/>
      <c r="CZ225" s="24"/>
      <c r="DA225" s="24"/>
      <c r="DB225" s="24"/>
      <c r="DC225" s="24"/>
      <c r="DD225" s="24"/>
      <c r="DE225" s="24"/>
      <c r="DF225" s="24"/>
      <c r="DG225" s="24"/>
      <c r="DH225" s="24"/>
      <c r="DI225" s="24"/>
      <c r="DJ225" s="24"/>
      <c r="DK225" s="24"/>
      <c r="DL225" s="24"/>
      <c r="DM225" s="24"/>
      <c r="DN225" s="24"/>
      <c r="DO225" s="24"/>
      <c r="DP225" s="24"/>
      <c r="DQ225" s="24"/>
      <c r="DR225" s="24"/>
      <c r="DS225" s="24"/>
      <c r="DT225" s="24"/>
      <c r="DU225" s="24"/>
      <c r="DV225" s="24"/>
      <c r="DW225" s="24"/>
      <c r="DX225" s="24"/>
      <c r="DY225" s="24"/>
      <c r="DZ225" s="24"/>
      <c r="EA225" s="24"/>
      <c r="EB225" s="24"/>
      <c r="EC225" s="24"/>
      <c r="ED225" s="24"/>
      <c r="EE225" s="24"/>
      <c r="EF225" s="24"/>
      <c r="EG225" s="24"/>
      <c r="EH225" s="24"/>
      <c r="EI225" s="24"/>
      <c r="EJ225" s="24"/>
      <c r="EK225" s="24"/>
      <c r="EL225" s="24"/>
      <c r="EM225" s="24"/>
      <c r="EN225" s="24"/>
      <c r="EO225" s="24"/>
      <c r="EP225" s="24"/>
      <c r="EQ225" s="24"/>
      <c r="ER225" s="24"/>
      <c r="ES225" s="24"/>
      <c r="ET225" s="24"/>
      <c r="EU225" s="24"/>
      <c r="EV225" s="24"/>
      <c r="EW225" s="24"/>
      <c r="EX225" s="24"/>
    </row>
    <row r="226" spans="2:154" ht="14.5" customHeight="1" x14ac:dyDescent="0.35">
      <c r="B226" s="25"/>
      <c r="C226" s="25"/>
      <c r="D226" s="25"/>
      <c r="E226" s="25"/>
      <c r="F226" s="25"/>
      <c r="G226" s="25"/>
      <c r="H226" s="25"/>
      <c r="I226" s="25"/>
      <c r="J226" s="25"/>
      <c r="K226" s="25"/>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c r="CW226" s="24"/>
      <c r="CX226" s="24"/>
      <c r="CY226" s="24"/>
      <c r="CZ226" s="24"/>
      <c r="DA226" s="24"/>
      <c r="DB226" s="24"/>
      <c r="DC226" s="24"/>
      <c r="DD226" s="24"/>
      <c r="DE226" s="24"/>
      <c r="DF226" s="24"/>
      <c r="DG226" s="24"/>
      <c r="DH226" s="24"/>
      <c r="DI226" s="24"/>
      <c r="DJ226" s="24"/>
      <c r="DK226" s="24"/>
      <c r="DL226" s="24"/>
      <c r="DM226" s="24"/>
      <c r="DN226" s="24"/>
      <c r="DO226" s="24"/>
      <c r="DP226" s="24"/>
      <c r="DQ226" s="24"/>
      <c r="DR226" s="24"/>
      <c r="DS226" s="24"/>
      <c r="DT226" s="24"/>
      <c r="DU226" s="24"/>
      <c r="DV226" s="24"/>
      <c r="DW226" s="24"/>
      <c r="DX226" s="24"/>
      <c r="DY226" s="24"/>
      <c r="DZ226" s="24"/>
      <c r="EA226" s="24"/>
      <c r="EB226" s="24"/>
      <c r="EC226" s="24"/>
      <c r="ED226" s="24"/>
      <c r="EE226" s="24"/>
      <c r="EF226" s="24"/>
      <c r="EG226" s="24"/>
      <c r="EH226" s="24"/>
      <c r="EI226" s="24"/>
      <c r="EJ226" s="24"/>
      <c r="EK226" s="24"/>
      <c r="EL226" s="24"/>
      <c r="EM226" s="24"/>
      <c r="EN226" s="24"/>
      <c r="EO226" s="24"/>
      <c r="EP226" s="24"/>
      <c r="EQ226" s="24"/>
      <c r="ER226" s="24"/>
      <c r="ES226" s="24"/>
      <c r="ET226" s="24"/>
      <c r="EU226" s="24"/>
      <c r="EV226" s="24"/>
      <c r="EW226" s="24"/>
      <c r="EX226" s="24"/>
    </row>
    <row r="227" spans="2:154" ht="14.5" customHeight="1" x14ac:dyDescent="0.35">
      <c r="B227" s="25"/>
      <c r="C227" s="25"/>
      <c r="D227" s="25"/>
      <c r="E227" s="25"/>
      <c r="F227" s="25"/>
      <c r="G227" s="25"/>
      <c r="H227" s="25"/>
      <c r="I227" s="25"/>
      <c r="J227" s="25"/>
      <c r="K227" s="25"/>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24"/>
      <c r="CX227" s="24"/>
      <c r="CY227" s="24"/>
      <c r="CZ227" s="24"/>
      <c r="DA227" s="24"/>
      <c r="DB227" s="24"/>
      <c r="DC227" s="24"/>
      <c r="DD227" s="24"/>
      <c r="DE227" s="24"/>
      <c r="DF227" s="24"/>
      <c r="DG227" s="24"/>
      <c r="DH227" s="24"/>
      <c r="DI227" s="24"/>
      <c r="DJ227" s="24"/>
      <c r="DK227" s="24"/>
      <c r="DL227" s="24"/>
      <c r="DM227" s="24"/>
      <c r="DN227" s="24"/>
      <c r="DO227" s="24"/>
      <c r="DP227" s="24"/>
      <c r="DQ227" s="24"/>
      <c r="DR227" s="24"/>
      <c r="DS227" s="24"/>
      <c r="DT227" s="24"/>
      <c r="DU227" s="24"/>
      <c r="DV227" s="24"/>
      <c r="DW227" s="24"/>
      <c r="DX227" s="24"/>
      <c r="DY227" s="24"/>
      <c r="DZ227" s="24"/>
      <c r="EA227" s="24"/>
      <c r="EB227" s="24"/>
      <c r="EC227" s="24"/>
      <c r="ED227" s="24"/>
      <c r="EE227" s="24"/>
      <c r="EF227" s="24"/>
      <c r="EG227" s="24"/>
      <c r="EH227" s="24"/>
      <c r="EI227" s="24"/>
      <c r="EJ227" s="24"/>
      <c r="EK227" s="24"/>
      <c r="EL227" s="24"/>
      <c r="EM227" s="24"/>
      <c r="EN227" s="24"/>
      <c r="EO227" s="24"/>
      <c r="EP227" s="24"/>
      <c r="EQ227" s="24"/>
      <c r="ER227" s="24"/>
      <c r="ES227" s="24"/>
      <c r="ET227" s="24"/>
      <c r="EU227" s="24"/>
      <c r="EV227" s="24"/>
      <c r="EW227" s="24"/>
      <c r="EX227" s="24"/>
    </row>
    <row r="228" spans="2:154" ht="14.5" customHeight="1" x14ac:dyDescent="0.35">
      <c r="B228" s="25"/>
      <c r="C228" s="25"/>
      <c r="D228" s="25"/>
      <c r="E228" s="25"/>
      <c r="F228" s="25"/>
      <c r="G228" s="25"/>
      <c r="H228" s="25"/>
      <c r="I228" s="25"/>
      <c r="J228" s="25"/>
      <c r="K228" s="25"/>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c r="DA228" s="24"/>
      <c r="DB228" s="24"/>
      <c r="DC228" s="24"/>
      <c r="DD228" s="24"/>
      <c r="DE228" s="24"/>
      <c r="DF228" s="24"/>
      <c r="DG228" s="24"/>
      <c r="DH228" s="24"/>
      <c r="DI228" s="24"/>
      <c r="DJ228" s="24"/>
      <c r="DK228" s="24"/>
      <c r="DL228" s="24"/>
      <c r="DM228" s="24"/>
      <c r="DN228" s="24"/>
      <c r="DO228" s="24"/>
      <c r="DP228" s="24"/>
      <c r="DQ228" s="24"/>
      <c r="DR228" s="24"/>
      <c r="DS228" s="24"/>
      <c r="DT228" s="24"/>
      <c r="DU228" s="24"/>
      <c r="DV228" s="24"/>
      <c r="DW228" s="24"/>
      <c r="DX228" s="24"/>
      <c r="DY228" s="24"/>
      <c r="DZ228" s="24"/>
      <c r="EA228" s="24"/>
      <c r="EB228" s="24"/>
      <c r="EC228" s="24"/>
      <c r="ED228" s="24"/>
      <c r="EE228" s="24"/>
      <c r="EF228" s="24"/>
      <c r="EG228" s="24"/>
      <c r="EH228" s="24"/>
      <c r="EI228" s="24"/>
      <c r="EJ228" s="24"/>
      <c r="EK228" s="24"/>
      <c r="EL228" s="24"/>
      <c r="EM228" s="24"/>
      <c r="EN228" s="24"/>
      <c r="EO228" s="24"/>
      <c r="EP228" s="24"/>
      <c r="EQ228" s="24"/>
      <c r="ER228" s="24"/>
      <c r="ES228" s="24"/>
      <c r="ET228" s="24"/>
      <c r="EU228" s="24"/>
      <c r="EV228" s="24"/>
      <c r="EW228" s="24"/>
      <c r="EX228" s="24"/>
    </row>
    <row r="229" spans="2:154" ht="14.5" customHeight="1" x14ac:dyDescent="0.35">
      <c r="B229" s="25"/>
      <c r="C229" s="25"/>
      <c r="D229" s="25"/>
      <c r="E229" s="25"/>
      <c r="F229" s="25"/>
      <c r="G229" s="25"/>
      <c r="H229" s="25"/>
      <c r="I229" s="25"/>
      <c r="J229" s="25"/>
      <c r="K229" s="25"/>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c r="CW229" s="24"/>
      <c r="CX229" s="24"/>
      <c r="CY229" s="24"/>
      <c r="CZ229" s="24"/>
      <c r="DA229" s="24"/>
      <c r="DB229" s="24"/>
      <c r="DC229" s="24"/>
      <c r="DD229" s="24"/>
      <c r="DE229" s="24"/>
      <c r="DF229" s="24"/>
      <c r="DG229" s="24"/>
      <c r="DH229" s="24"/>
      <c r="DI229" s="24"/>
      <c r="DJ229" s="24"/>
      <c r="DK229" s="24"/>
      <c r="DL229" s="24"/>
      <c r="DM229" s="24"/>
      <c r="DN229" s="24"/>
      <c r="DO229" s="24"/>
      <c r="DP229" s="24"/>
      <c r="DQ229" s="24"/>
      <c r="DR229" s="24"/>
      <c r="DS229" s="24"/>
      <c r="DT229" s="24"/>
      <c r="DU229" s="24"/>
      <c r="DV229" s="24"/>
      <c r="DW229" s="24"/>
      <c r="DX229" s="24"/>
      <c r="DY229" s="24"/>
      <c r="DZ229" s="24"/>
      <c r="EA229" s="24"/>
      <c r="EB229" s="24"/>
      <c r="EC229" s="24"/>
      <c r="ED229" s="24"/>
      <c r="EE229" s="24"/>
      <c r="EF229" s="24"/>
      <c r="EG229" s="24"/>
      <c r="EH229" s="24"/>
      <c r="EI229" s="24"/>
      <c r="EJ229" s="24"/>
      <c r="EK229" s="24"/>
      <c r="EL229" s="24"/>
      <c r="EM229" s="24"/>
      <c r="EN229" s="24"/>
      <c r="EO229" s="24"/>
      <c r="EP229" s="24"/>
      <c r="EQ229" s="24"/>
      <c r="ER229" s="24"/>
      <c r="ES229" s="24"/>
      <c r="ET229" s="24"/>
      <c r="EU229" s="24"/>
      <c r="EV229" s="24"/>
      <c r="EW229" s="24"/>
      <c r="EX229" s="24"/>
    </row>
    <row r="230" spans="2:154" ht="14.5" customHeight="1" x14ac:dyDescent="0.35">
      <c r="B230" s="25"/>
      <c r="C230" s="25"/>
      <c r="D230" s="25"/>
      <c r="E230" s="25"/>
      <c r="F230" s="25"/>
      <c r="G230" s="25"/>
      <c r="H230" s="25"/>
      <c r="I230" s="25"/>
      <c r="J230" s="25"/>
      <c r="K230" s="25"/>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c r="DA230" s="24"/>
      <c r="DB230" s="24"/>
      <c r="DC230" s="24"/>
      <c r="DD230" s="24"/>
      <c r="DE230" s="24"/>
      <c r="DF230" s="24"/>
      <c r="DG230" s="24"/>
      <c r="DH230" s="24"/>
      <c r="DI230" s="24"/>
      <c r="DJ230" s="24"/>
      <c r="DK230" s="24"/>
      <c r="DL230" s="24"/>
      <c r="DM230" s="24"/>
      <c r="DN230" s="24"/>
      <c r="DO230" s="24"/>
      <c r="DP230" s="24"/>
      <c r="DQ230" s="24"/>
      <c r="DR230" s="24"/>
      <c r="DS230" s="24"/>
      <c r="DT230" s="24"/>
      <c r="DU230" s="24"/>
      <c r="DV230" s="24"/>
      <c r="DW230" s="24"/>
      <c r="DX230" s="24"/>
      <c r="DY230" s="24"/>
      <c r="DZ230" s="24"/>
      <c r="EA230" s="24"/>
      <c r="EB230" s="24"/>
      <c r="EC230" s="24"/>
      <c r="ED230" s="24"/>
      <c r="EE230" s="24"/>
      <c r="EF230" s="24"/>
      <c r="EG230" s="24"/>
      <c r="EH230" s="24"/>
      <c r="EI230" s="24"/>
      <c r="EJ230" s="24"/>
      <c r="EK230" s="24"/>
      <c r="EL230" s="24"/>
      <c r="EM230" s="24"/>
      <c r="EN230" s="24"/>
      <c r="EO230" s="24"/>
      <c r="EP230" s="24"/>
      <c r="EQ230" s="24"/>
      <c r="ER230" s="24"/>
      <c r="ES230" s="24"/>
      <c r="ET230" s="24"/>
      <c r="EU230" s="24"/>
      <c r="EV230" s="24"/>
      <c r="EW230" s="24"/>
      <c r="EX230" s="24"/>
    </row>
    <row r="231" spans="2:154" ht="14.5" customHeight="1" x14ac:dyDescent="0.35">
      <c r="B231" s="25"/>
      <c r="C231" s="25"/>
      <c r="D231" s="25"/>
      <c r="E231" s="25"/>
      <c r="F231" s="25"/>
      <c r="G231" s="25"/>
      <c r="H231" s="25"/>
      <c r="I231" s="25"/>
      <c r="J231" s="25"/>
      <c r="K231" s="25"/>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c r="CW231" s="24"/>
      <c r="CX231" s="24"/>
      <c r="CY231" s="24"/>
      <c r="CZ231" s="24"/>
      <c r="DA231" s="24"/>
      <c r="DB231" s="24"/>
      <c r="DC231" s="24"/>
      <c r="DD231" s="24"/>
      <c r="DE231" s="24"/>
      <c r="DF231" s="24"/>
      <c r="DG231" s="24"/>
      <c r="DH231" s="24"/>
      <c r="DI231" s="24"/>
      <c r="DJ231" s="24"/>
      <c r="DK231" s="24"/>
      <c r="DL231" s="24"/>
      <c r="DM231" s="24"/>
      <c r="DN231" s="24"/>
      <c r="DO231" s="24"/>
      <c r="DP231" s="24"/>
      <c r="DQ231" s="24"/>
      <c r="DR231" s="24"/>
      <c r="DS231" s="24"/>
      <c r="DT231" s="24"/>
      <c r="DU231" s="24"/>
      <c r="DV231" s="24"/>
      <c r="DW231" s="24"/>
      <c r="DX231" s="24"/>
      <c r="DY231" s="24"/>
      <c r="DZ231" s="24"/>
      <c r="EA231" s="24"/>
      <c r="EB231" s="24"/>
      <c r="EC231" s="24"/>
      <c r="ED231" s="24"/>
      <c r="EE231" s="24"/>
      <c r="EF231" s="24"/>
      <c r="EG231" s="24"/>
      <c r="EH231" s="24"/>
      <c r="EI231" s="24"/>
      <c r="EJ231" s="24"/>
      <c r="EK231" s="24"/>
      <c r="EL231" s="24"/>
      <c r="EM231" s="24"/>
      <c r="EN231" s="24"/>
      <c r="EO231" s="24"/>
      <c r="EP231" s="24"/>
      <c r="EQ231" s="24"/>
      <c r="ER231" s="24"/>
      <c r="ES231" s="24"/>
      <c r="ET231" s="24"/>
      <c r="EU231" s="24"/>
      <c r="EV231" s="24"/>
      <c r="EW231" s="24"/>
      <c r="EX231" s="24"/>
    </row>
    <row r="232" spans="2:154" ht="14.5" customHeight="1" x14ac:dyDescent="0.35">
      <c r="B232" s="25"/>
      <c r="C232" s="25"/>
      <c r="D232" s="25"/>
      <c r="E232" s="25"/>
      <c r="F232" s="25"/>
      <c r="G232" s="25"/>
      <c r="H232" s="25"/>
      <c r="I232" s="25"/>
      <c r="J232" s="25"/>
      <c r="K232" s="25"/>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c r="CW232" s="24"/>
      <c r="CX232" s="24"/>
      <c r="CY232" s="24"/>
      <c r="CZ232" s="24"/>
      <c r="DA232" s="24"/>
      <c r="DB232" s="24"/>
      <c r="DC232" s="24"/>
      <c r="DD232" s="24"/>
      <c r="DE232" s="24"/>
      <c r="DF232" s="24"/>
      <c r="DG232" s="24"/>
      <c r="DH232" s="24"/>
      <c r="DI232" s="24"/>
      <c r="DJ232" s="24"/>
      <c r="DK232" s="24"/>
      <c r="DL232" s="24"/>
      <c r="DM232" s="24"/>
      <c r="DN232" s="24"/>
      <c r="DO232" s="24"/>
      <c r="DP232" s="24"/>
      <c r="DQ232" s="24"/>
      <c r="DR232" s="24"/>
      <c r="DS232" s="24"/>
      <c r="DT232" s="24"/>
      <c r="DU232" s="24"/>
      <c r="DV232" s="24"/>
      <c r="DW232" s="24"/>
      <c r="DX232" s="24"/>
      <c r="DY232" s="24"/>
      <c r="DZ232" s="24"/>
      <c r="EA232" s="24"/>
      <c r="EB232" s="24"/>
      <c r="EC232" s="24"/>
      <c r="ED232" s="24"/>
      <c r="EE232" s="24"/>
      <c r="EF232" s="24"/>
      <c r="EG232" s="24"/>
      <c r="EH232" s="24"/>
      <c r="EI232" s="24"/>
      <c r="EJ232" s="24"/>
      <c r="EK232" s="24"/>
      <c r="EL232" s="24"/>
      <c r="EM232" s="24"/>
      <c r="EN232" s="24"/>
      <c r="EO232" s="24"/>
      <c r="EP232" s="24"/>
      <c r="EQ232" s="24"/>
      <c r="ER232" s="24"/>
      <c r="ES232" s="24"/>
      <c r="ET232" s="24"/>
      <c r="EU232" s="24"/>
      <c r="EV232" s="24"/>
      <c r="EW232" s="24"/>
      <c r="EX232" s="24"/>
    </row>
    <row r="233" spans="2:154" ht="14.5" customHeight="1" x14ac:dyDescent="0.35">
      <c r="B233" s="25"/>
      <c r="C233" s="25"/>
      <c r="D233" s="25"/>
      <c r="E233" s="25"/>
      <c r="F233" s="25"/>
      <c r="G233" s="25"/>
      <c r="H233" s="25"/>
      <c r="I233" s="25"/>
      <c r="J233" s="25"/>
      <c r="K233" s="25"/>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c r="CW233" s="24"/>
      <c r="CX233" s="24"/>
      <c r="CY233" s="24"/>
      <c r="CZ233" s="24"/>
      <c r="DA233" s="24"/>
      <c r="DB233" s="24"/>
      <c r="DC233" s="24"/>
      <c r="DD233" s="24"/>
      <c r="DE233" s="24"/>
      <c r="DF233" s="24"/>
      <c r="DG233" s="24"/>
      <c r="DH233" s="24"/>
      <c r="DI233" s="24"/>
      <c r="DJ233" s="24"/>
      <c r="DK233" s="24"/>
      <c r="DL233" s="24"/>
      <c r="DM233" s="24"/>
      <c r="DN233" s="24"/>
      <c r="DO233" s="24"/>
      <c r="DP233" s="24"/>
      <c r="DQ233" s="24"/>
      <c r="DR233" s="24"/>
      <c r="DS233" s="24"/>
      <c r="DT233" s="24"/>
      <c r="DU233" s="24"/>
      <c r="DV233" s="24"/>
      <c r="DW233" s="24"/>
      <c r="DX233" s="24"/>
      <c r="DY233" s="24"/>
      <c r="DZ233" s="24"/>
      <c r="EA233" s="24"/>
      <c r="EB233" s="24"/>
      <c r="EC233" s="24"/>
      <c r="ED233" s="24"/>
      <c r="EE233" s="24"/>
      <c r="EF233" s="24"/>
      <c r="EG233" s="24"/>
      <c r="EH233" s="24"/>
      <c r="EI233" s="24"/>
      <c r="EJ233" s="24"/>
      <c r="EK233" s="24"/>
      <c r="EL233" s="24"/>
      <c r="EM233" s="24"/>
      <c r="EN233" s="24"/>
      <c r="EO233" s="24"/>
      <c r="EP233" s="24"/>
      <c r="EQ233" s="24"/>
      <c r="ER233" s="24"/>
      <c r="ES233" s="24"/>
      <c r="ET233" s="24"/>
      <c r="EU233" s="24"/>
      <c r="EV233" s="24"/>
      <c r="EW233" s="24"/>
      <c r="EX233" s="24"/>
    </row>
    <row r="234" spans="2:154" ht="14.5" customHeight="1" x14ac:dyDescent="0.35">
      <c r="B234" s="25"/>
      <c r="C234" s="25"/>
      <c r="D234" s="25"/>
      <c r="E234" s="25"/>
      <c r="F234" s="25"/>
      <c r="G234" s="25"/>
      <c r="H234" s="25"/>
      <c r="I234" s="25"/>
      <c r="J234" s="25"/>
      <c r="K234" s="25"/>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c r="CW234" s="24"/>
      <c r="CX234" s="24"/>
      <c r="CY234" s="24"/>
      <c r="CZ234" s="24"/>
      <c r="DA234" s="24"/>
      <c r="DB234" s="24"/>
      <c r="DC234" s="24"/>
      <c r="DD234" s="24"/>
      <c r="DE234" s="24"/>
      <c r="DF234" s="24"/>
      <c r="DG234" s="24"/>
      <c r="DH234" s="24"/>
      <c r="DI234" s="24"/>
      <c r="DJ234" s="24"/>
      <c r="DK234" s="24"/>
      <c r="DL234" s="24"/>
      <c r="DM234" s="24"/>
      <c r="DN234" s="24"/>
      <c r="DO234" s="24"/>
      <c r="DP234" s="24"/>
      <c r="DQ234" s="24"/>
      <c r="DR234" s="24"/>
      <c r="DS234" s="24"/>
      <c r="DT234" s="24"/>
      <c r="DU234" s="24"/>
      <c r="DV234" s="24"/>
      <c r="DW234" s="24"/>
      <c r="DX234" s="24"/>
      <c r="DY234" s="24"/>
      <c r="DZ234" s="24"/>
      <c r="EA234" s="24"/>
      <c r="EB234" s="24"/>
      <c r="EC234" s="24"/>
      <c r="ED234" s="24"/>
      <c r="EE234" s="24"/>
      <c r="EF234" s="24"/>
      <c r="EG234" s="24"/>
      <c r="EH234" s="24"/>
      <c r="EI234" s="24"/>
      <c r="EJ234" s="24"/>
      <c r="EK234" s="24"/>
      <c r="EL234" s="24"/>
      <c r="EM234" s="24"/>
      <c r="EN234" s="24"/>
      <c r="EO234" s="24"/>
      <c r="EP234" s="24"/>
      <c r="EQ234" s="24"/>
      <c r="ER234" s="24"/>
      <c r="ES234" s="24"/>
      <c r="ET234" s="24"/>
      <c r="EU234" s="24"/>
      <c r="EV234" s="24"/>
      <c r="EW234" s="24"/>
      <c r="EX234" s="24"/>
    </row>
    <row r="235" spans="2:154" ht="14.5" customHeight="1" x14ac:dyDescent="0.35">
      <c r="B235" s="25"/>
      <c r="C235" s="25"/>
      <c r="D235" s="25"/>
      <c r="E235" s="25"/>
      <c r="F235" s="25"/>
      <c r="G235" s="25"/>
      <c r="H235" s="25"/>
      <c r="I235" s="25"/>
      <c r="J235" s="25"/>
      <c r="K235" s="25"/>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c r="CW235" s="24"/>
      <c r="CX235" s="24"/>
      <c r="CY235" s="24"/>
      <c r="CZ235" s="24"/>
      <c r="DA235" s="24"/>
      <c r="DB235" s="24"/>
      <c r="DC235" s="24"/>
      <c r="DD235" s="24"/>
      <c r="DE235" s="24"/>
      <c r="DF235" s="24"/>
      <c r="DG235" s="24"/>
      <c r="DH235" s="24"/>
      <c r="DI235" s="24"/>
      <c r="DJ235" s="24"/>
      <c r="DK235" s="24"/>
      <c r="DL235" s="24"/>
      <c r="DM235" s="24"/>
      <c r="DN235" s="24"/>
      <c r="DO235" s="24"/>
      <c r="DP235" s="24"/>
      <c r="DQ235" s="24"/>
      <c r="DR235" s="24"/>
      <c r="DS235" s="24"/>
      <c r="DT235" s="24"/>
      <c r="DU235" s="24"/>
      <c r="DV235" s="24"/>
      <c r="DW235" s="24"/>
      <c r="DX235" s="24"/>
      <c r="DY235" s="24"/>
      <c r="DZ235" s="24"/>
      <c r="EA235" s="24"/>
      <c r="EB235" s="24"/>
      <c r="EC235" s="24"/>
      <c r="ED235" s="24"/>
      <c r="EE235" s="24"/>
      <c r="EF235" s="24"/>
      <c r="EG235" s="24"/>
      <c r="EH235" s="24"/>
      <c r="EI235" s="24"/>
      <c r="EJ235" s="24"/>
      <c r="EK235" s="24"/>
      <c r="EL235" s="24"/>
      <c r="EM235" s="24"/>
      <c r="EN235" s="24"/>
      <c r="EO235" s="24"/>
      <c r="EP235" s="24"/>
      <c r="EQ235" s="24"/>
      <c r="ER235" s="24"/>
      <c r="ES235" s="24"/>
      <c r="ET235" s="24"/>
      <c r="EU235" s="24"/>
      <c r="EV235" s="24"/>
      <c r="EW235" s="24"/>
      <c r="EX235" s="24"/>
    </row>
    <row r="236" spans="2:154" ht="14.5" customHeight="1" x14ac:dyDescent="0.35">
      <c r="B236" s="25"/>
      <c r="C236" s="25"/>
      <c r="D236" s="25"/>
      <c r="E236" s="25"/>
      <c r="F236" s="25"/>
      <c r="G236" s="25"/>
      <c r="H236" s="25"/>
      <c r="I236" s="25"/>
      <c r="J236" s="25"/>
      <c r="K236" s="25"/>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c r="DA236" s="24"/>
      <c r="DB236" s="24"/>
      <c r="DC236" s="24"/>
      <c r="DD236" s="24"/>
      <c r="DE236" s="24"/>
      <c r="DF236" s="24"/>
      <c r="DG236" s="24"/>
      <c r="DH236" s="24"/>
      <c r="DI236" s="24"/>
      <c r="DJ236" s="24"/>
      <c r="DK236" s="24"/>
      <c r="DL236" s="24"/>
      <c r="DM236" s="24"/>
      <c r="DN236" s="24"/>
      <c r="DO236" s="24"/>
      <c r="DP236" s="24"/>
      <c r="DQ236" s="24"/>
      <c r="DR236" s="24"/>
      <c r="DS236" s="24"/>
      <c r="DT236" s="24"/>
      <c r="DU236" s="24"/>
      <c r="DV236" s="24"/>
      <c r="DW236" s="24"/>
      <c r="DX236" s="24"/>
      <c r="DY236" s="24"/>
      <c r="DZ236" s="24"/>
      <c r="EA236" s="24"/>
      <c r="EB236" s="24"/>
      <c r="EC236" s="24"/>
      <c r="ED236" s="24"/>
      <c r="EE236" s="24"/>
      <c r="EF236" s="24"/>
      <c r="EG236" s="24"/>
      <c r="EH236" s="24"/>
      <c r="EI236" s="24"/>
      <c r="EJ236" s="24"/>
      <c r="EK236" s="24"/>
      <c r="EL236" s="24"/>
      <c r="EM236" s="24"/>
      <c r="EN236" s="24"/>
      <c r="EO236" s="24"/>
      <c r="EP236" s="24"/>
      <c r="EQ236" s="24"/>
      <c r="ER236" s="24"/>
      <c r="ES236" s="24"/>
      <c r="ET236" s="24"/>
      <c r="EU236" s="24"/>
      <c r="EV236" s="24"/>
      <c r="EW236" s="24"/>
      <c r="EX236" s="24"/>
    </row>
    <row r="237" spans="2:154" ht="14.5" customHeight="1" x14ac:dyDescent="0.35">
      <c r="B237" s="25"/>
      <c r="C237" s="25"/>
      <c r="D237" s="25"/>
      <c r="E237" s="25"/>
      <c r="F237" s="25"/>
      <c r="G237" s="25"/>
      <c r="H237" s="25"/>
      <c r="I237" s="25"/>
      <c r="J237" s="25"/>
      <c r="K237" s="25"/>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c r="DA237" s="24"/>
      <c r="DB237" s="24"/>
      <c r="DC237" s="24"/>
      <c r="DD237" s="24"/>
      <c r="DE237" s="24"/>
      <c r="DF237" s="24"/>
      <c r="DG237" s="24"/>
      <c r="DH237" s="24"/>
      <c r="DI237" s="24"/>
      <c r="DJ237" s="24"/>
      <c r="DK237" s="24"/>
      <c r="DL237" s="24"/>
      <c r="DM237" s="24"/>
      <c r="DN237" s="24"/>
      <c r="DO237" s="24"/>
      <c r="DP237" s="24"/>
      <c r="DQ237" s="24"/>
      <c r="DR237" s="24"/>
      <c r="DS237" s="24"/>
      <c r="DT237" s="24"/>
      <c r="DU237" s="24"/>
      <c r="DV237" s="24"/>
      <c r="DW237" s="24"/>
      <c r="DX237" s="24"/>
      <c r="DY237" s="24"/>
      <c r="DZ237" s="24"/>
      <c r="EA237" s="24"/>
      <c r="EB237" s="24"/>
      <c r="EC237" s="24"/>
      <c r="ED237" s="24"/>
      <c r="EE237" s="24"/>
      <c r="EF237" s="24"/>
      <c r="EG237" s="24"/>
      <c r="EH237" s="24"/>
      <c r="EI237" s="24"/>
      <c r="EJ237" s="24"/>
      <c r="EK237" s="24"/>
      <c r="EL237" s="24"/>
      <c r="EM237" s="24"/>
      <c r="EN237" s="24"/>
      <c r="EO237" s="24"/>
      <c r="EP237" s="24"/>
      <c r="EQ237" s="24"/>
      <c r="ER237" s="24"/>
      <c r="ES237" s="24"/>
      <c r="ET237" s="24"/>
      <c r="EU237" s="24"/>
      <c r="EV237" s="24"/>
      <c r="EW237" s="24"/>
      <c r="EX237" s="24"/>
    </row>
    <row r="238" spans="2:154" ht="14.5" customHeight="1" x14ac:dyDescent="0.35">
      <c r="B238" s="25"/>
      <c r="C238" s="25"/>
      <c r="D238" s="25"/>
      <c r="E238" s="25"/>
      <c r="F238" s="25"/>
      <c r="G238" s="25"/>
      <c r="H238" s="25"/>
      <c r="I238" s="25"/>
      <c r="J238" s="25"/>
      <c r="K238" s="25"/>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c r="DA238" s="24"/>
      <c r="DB238" s="24"/>
      <c r="DC238" s="24"/>
      <c r="DD238" s="24"/>
      <c r="DE238" s="24"/>
      <c r="DF238" s="24"/>
      <c r="DG238" s="24"/>
      <c r="DH238" s="24"/>
      <c r="DI238" s="24"/>
      <c r="DJ238" s="24"/>
      <c r="DK238" s="24"/>
      <c r="DL238" s="24"/>
      <c r="DM238" s="24"/>
      <c r="DN238" s="24"/>
      <c r="DO238" s="24"/>
      <c r="DP238" s="24"/>
      <c r="DQ238" s="24"/>
      <c r="DR238" s="24"/>
      <c r="DS238" s="24"/>
      <c r="DT238" s="24"/>
      <c r="DU238" s="24"/>
      <c r="DV238" s="24"/>
      <c r="DW238" s="24"/>
      <c r="DX238" s="24"/>
      <c r="DY238" s="24"/>
      <c r="DZ238" s="24"/>
      <c r="EA238" s="24"/>
      <c r="EB238" s="24"/>
      <c r="EC238" s="24"/>
      <c r="ED238" s="24"/>
      <c r="EE238" s="24"/>
      <c r="EF238" s="24"/>
      <c r="EG238" s="24"/>
      <c r="EH238" s="24"/>
      <c r="EI238" s="24"/>
      <c r="EJ238" s="24"/>
      <c r="EK238" s="24"/>
      <c r="EL238" s="24"/>
      <c r="EM238" s="24"/>
      <c r="EN238" s="24"/>
      <c r="EO238" s="24"/>
      <c r="EP238" s="24"/>
      <c r="EQ238" s="24"/>
      <c r="ER238" s="24"/>
      <c r="ES238" s="24"/>
      <c r="ET238" s="24"/>
      <c r="EU238" s="24"/>
      <c r="EV238" s="24"/>
      <c r="EW238" s="24"/>
      <c r="EX238" s="24"/>
    </row>
    <row r="239" spans="2:154" ht="14.5" customHeight="1" x14ac:dyDescent="0.35">
      <c r="B239" s="25"/>
      <c r="C239" s="25"/>
      <c r="D239" s="25"/>
      <c r="E239" s="25"/>
      <c r="F239" s="25"/>
      <c r="G239" s="25"/>
      <c r="H239" s="25"/>
      <c r="I239" s="25"/>
      <c r="J239" s="25"/>
      <c r="K239" s="25"/>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c r="DA239" s="24"/>
      <c r="DB239" s="24"/>
      <c r="DC239" s="24"/>
      <c r="DD239" s="24"/>
      <c r="DE239" s="24"/>
      <c r="DF239" s="24"/>
      <c r="DG239" s="24"/>
      <c r="DH239" s="24"/>
      <c r="DI239" s="24"/>
      <c r="DJ239" s="24"/>
      <c r="DK239" s="24"/>
      <c r="DL239" s="24"/>
      <c r="DM239" s="24"/>
      <c r="DN239" s="24"/>
      <c r="DO239" s="24"/>
      <c r="DP239" s="24"/>
      <c r="DQ239" s="24"/>
      <c r="DR239" s="24"/>
      <c r="DS239" s="24"/>
      <c r="DT239" s="24"/>
      <c r="DU239" s="24"/>
      <c r="DV239" s="24"/>
      <c r="DW239" s="24"/>
      <c r="DX239" s="24"/>
      <c r="DY239" s="24"/>
      <c r="DZ239" s="24"/>
      <c r="EA239" s="24"/>
      <c r="EB239" s="24"/>
      <c r="EC239" s="24"/>
      <c r="ED239" s="24"/>
      <c r="EE239" s="24"/>
      <c r="EF239" s="24"/>
      <c r="EG239" s="24"/>
      <c r="EH239" s="24"/>
      <c r="EI239" s="24"/>
      <c r="EJ239" s="24"/>
      <c r="EK239" s="24"/>
      <c r="EL239" s="24"/>
      <c r="EM239" s="24"/>
      <c r="EN239" s="24"/>
      <c r="EO239" s="24"/>
      <c r="EP239" s="24"/>
      <c r="EQ239" s="24"/>
      <c r="ER239" s="24"/>
      <c r="ES239" s="24"/>
      <c r="ET239" s="24"/>
      <c r="EU239" s="24"/>
      <c r="EV239" s="24"/>
      <c r="EW239" s="24"/>
      <c r="EX239" s="24"/>
    </row>
    <row r="240" spans="2:154" ht="14.5" customHeight="1" x14ac:dyDescent="0.35">
      <c r="B240" s="25"/>
      <c r="C240" s="25"/>
      <c r="D240" s="25"/>
      <c r="E240" s="25"/>
      <c r="F240" s="25"/>
      <c r="G240" s="25"/>
      <c r="H240" s="25"/>
      <c r="I240" s="25"/>
      <c r="J240" s="25"/>
      <c r="K240" s="25"/>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c r="DA240" s="24"/>
      <c r="DB240" s="24"/>
      <c r="DC240" s="24"/>
      <c r="DD240" s="24"/>
      <c r="DE240" s="24"/>
      <c r="DF240" s="24"/>
      <c r="DG240" s="24"/>
      <c r="DH240" s="24"/>
      <c r="DI240" s="24"/>
      <c r="DJ240" s="24"/>
      <c r="DK240" s="24"/>
      <c r="DL240" s="24"/>
      <c r="DM240" s="24"/>
      <c r="DN240" s="24"/>
      <c r="DO240" s="24"/>
      <c r="DP240" s="24"/>
      <c r="DQ240" s="24"/>
      <c r="DR240" s="24"/>
      <c r="DS240" s="24"/>
      <c r="DT240" s="24"/>
      <c r="DU240" s="24"/>
      <c r="DV240" s="24"/>
      <c r="DW240" s="24"/>
      <c r="DX240" s="24"/>
      <c r="DY240" s="24"/>
      <c r="DZ240" s="24"/>
      <c r="EA240" s="24"/>
      <c r="EB240" s="24"/>
      <c r="EC240" s="24"/>
      <c r="ED240" s="24"/>
      <c r="EE240" s="24"/>
      <c r="EF240" s="24"/>
      <c r="EG240" s="24"/>
      <c r="EH240" s="24"/>
      <c r="EI240" s="24"/>
      <c r="EJ240" s="24"/>
      <c r="EK240" s="24"/>
      <c r="EL240" s="24"/>
      <c r="EM240" s="24"/>
      <c r="EN240" s="24"/>
      <c r="EO240" s="24"/>
      <c r="EP240" s="24"/>
      <c r="EQ240" s="24"/>
      <c r="ER240" s="24"/>
      <c r="ES240" s="24"/>
      <c r="ET240" s="24"/>
      <c r="EU240" s="24"/>
      <c r="EV240" s="24"/>
      <c r="EW240" s="24"/>
      <c r="EX240" s="24"/>
    </row>
    <row r="241" spans="2:154" ht="14.5" customHeight="1" x14ac:dyDescent="0.35">
      <c r="B241" s="25"/>
      <c r="C241" s="25"/>
      <c r="D241" s="25"/>
      <c r="E241" s="25"/>
      <c r="F241" s="25"/>
      <c r="G241" s="25"/>
      <c r="H241" s="25"/>
      <c r="I241" s="25"/>
      <c r="J241" s="25"/>
      <c r="K241" s="25"/>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c r="DA241" s="24"/>
      <c r="DB241" s="24"/>
      <c r="DC241" s="24"/>
      <c r="DD241" s="24"/>
      <c r="DE241" s="24"/>
      <c r="DF241" s="24"/>
      <c r="DG241" s="24"/>
      <c r="DH241" s="24"/>
      <c r="DI241" s="24"/>
      <c r="DJ241" s="24"/>
      <c r="DK241" s="24"/>
      <c r="DL241" s="24"/>
      <c r="DM241" s="24"/>
      <c r="DN241" s="24"/>
      <c r="DO241" s="24"/>
      <c r="DP241" s="24"/>
      <c r="DQ241" s="24"/>
      <c r="DR241" s="24"/>
      <c r="DS241" s="24"/>
      <c r="DT241" s="24"/>
      <c r="DU241" s="24"/>
      <c r="DV241" s="24"/>
      <c r="DW241" s="24"/>
      <c r="DX241" s="24"/>
      <c r="DY241" s="24"/>
      <c r="DZ241" s="24"/>
      <c r="EA241" s="24"/>
      <c r="EB241" s="24"/>
      <c r="EC241" s="24"/>
      <c r="ED241" s="24"/>
      <c r="EE241" s="24"/>
      <c r="EF241" s="24"/>
      <c r="EG241" s="24"/>
      <c r="EH241" s="24"/>
      <c r="EI241" s="24"/>
      <c r="EJ241" s="24"/>
      <c r="EK241" s="24"/>
      <c r="EL241" s="24"/>
      <c r="EM241" s="24"/>
      <c r="EN241" s="24"/>
      <c r="EO241" s="24"/>
      <c r="EP241" s="24"/>
      <c r="EQ241" s="24"/>
      <c r="ER241" s="24"/>
      <c r="ES241" s="24"/>
      <c r="ET241" s="24"/>
      <c r="EU241" s="24"/>
      <c r="EV241" s="24"/>
      <c r="EW241" s="24"/>
      <c r="EX241" s="24"/>
    </row>
    <row r="242" spans="2:154" ht="14.5" customHeight="1" x14ac:dyDescent="0.35">
      <c r="B242" s="25"/>
      <c r="C242" s="25"/>
      <c r="D242" s="25"/>
      <c r="E242" s="25"/>
      <c r="F242" s="25"/>
      <c r="G242" s="25"/>
      <c r="H242" s="25"/>
      <c r="I242" s="25"/>
      <c r="J242" s="25"/>
      <c r="K242" s="25"/>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c r="DA242" s="24"/>
      <c r="DB242" s="24"/>
      <c r="DC242" s="24"/>
      <c r="DD242" s="24"/>
      <c r="DE242" s="24"/>
      <c r="DF242" s="24"/>
      <c r="DG242" s="24"/>
      <c r="DH242" s="24"/>
      <c r="DI242" s="24"/>
      <c r="DJ242" s="24"/>
      <c r="DK242" s="24"/>
      <c r="DL242" s="24"/>
      <c r="DM242" s="24"/>
      <c r="DN242" s="24"/>
      <c r="DO242" s="24"/>
      <c r="DP242" s="24"/>
      <c r="DQ242" s="24"/>
      <c r="DR242" s="24"/>
      <c r="DS242" s="24"/>
      <c r="DT242" s="24"/>
      <c r="DU242" s="24"/>
      <c r="DV242" s="24"/>
      <c r="DW242" s="24"/>
      <c r="DX242" s="24"/>
      <c r="DY242" s="24"/>
      <c r="DZ242" s="24"/>
      <c r="EA242" s="24"/>
      <c r="EB242" s="24"/>
      <c r="EC242" s="24"/>
      <c r="ED242" s="24"/>
      <c r="EE242" s="24"/>
      <c r="EF242" s="24"/>
      <c r="EG242" s="24"/>
      <c r="EH242" s="24"/>
      <c r="EI242" s="24"/>
      <c r="EJ242" s="24"/>
      <c r="EK242" s="24"/>
      <c r="EL242" s="24"/>
      <c r="EM242" s="24"/>
      <c r="EN242" s="24"/>
      <c r="EO242" s="24"/>
      <c r="EP242" s="24"/>
      <c r="EQ242" s="24"/>
      <c r="ER242" s="24"/>
      <c r="ES242" s="24"/>
      <c r="ET242" s="24"/>
      <c r="EU242" s="24"/>
      <c r="EV242" s="24"/>
      <c r="EW242" s="24"/>
      <c r="EX242" s="24"/>
    </row>
    <row r="243" spans="2:154" ht="14.5" customHeight="1" x14ac:dyDescent="0.35">
      <c r="B243" s="25"/>
      <c r="C243" s="25"/>
      <c r="D243" s="25"/>
      <c r="E243" s="25"/>
      <c r="F243" s="25"/>
      <c r="G243" s="25"/>
      <c r="H243" s="25"/>
      <c r="I243" s="25"/>
      <c r="J243" s="25"/>
      <c r="K243" s="25"/>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24"/>
      <c r="DO243" s="24"/>
      <c r="DP243" s="24"/>
      <c r="DQ243" s="24"/>
      <c r="DR243" s="24"/>
      <c r="DS243" s="24"/>
      <c r="DT243" s="24"/>
      <c r="DU243" s="24"/>
      <c r="DV243" s="24"/>
      <c r="DW243" s="24"/>
      <c r="DX243" s="24"/>
      <c r="DY243" s="24"/>
      <c r="DZ243" s="24"/>
      <c r="EA243" s="24"/>
      <c r="EB243" s="24"/>
      <c r="EC243" s="24"/>
      <c r="ED243" s="24"/>
      <c r="EE243" s="24"/>
      <c r="EF243" s="24"/>
      <c r="EG243" s="24"/>
      <c r="EH243" s="24"/>
      <c r="EI243" s="24"/>
      <c r="EJ243" s="24"/>
      <c r="EK243" s="24"/>
      <c r="EL243" s="24"/>
      <c r="EM243" s="24"/>
      <c r="EN243" s="24"/>
      <c r="EO243" s="24"/>
      <c r="EP243" s="24"/>
      <c r="EQ243" s="24"/>
      <c r="ER243" s="24"/>
      <c r="ES243" s="24"/>
      <c r="ET243" s="24"/>
      <c r="EU243" s="24"/>
      <c r="EV243" s="24"/>
      <c r="EW243" s="24"/>
      <c r="EX243" s="24"/>
    </row>
    <row r="244" spans="2:154" ht="14.5" customHeight="1" x14ac:dyDescent="0.35">
      <c r="B244" s="25"/>
      <c r="C244" s="25"/>
      <c r="D244" s="25"/>
      <c r="E244" s="25"/>
      <c r="F244" s="25"/>
      <c r="G244" s="25"/>
      <c r="H244" s="25"/>
      <c r="I244" s="25"/>
      <c r="J244" s="25"/>
      <c r="K244" s="25"/>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c r="DA244" s="24"/>
      <c r="DB244" s="24"/>
      <c r="DC244" s="24"/>
      <c r="DD244" s="24"/>
      <c r="DE244" s="24"/>
      <c r="DF244" s="24"/>
      <c r="DG244" s="24"/>
      <c r="DH244" s="24"/>
      <c r="DI244" s="24"/>
      <c r="DJ244" s="24"/>
      <c r="DK244" s="24"/>
      <c r="DL244" s="24"/>
      <c r="DM244" s="24"/>
      <c r="DN244" s="24"/>
      <c r="DO244" s="24"/>
      <c r="DP244" s="24"/>
      <c r="DQ244" s="24"/>
      <c r="DR244" s="24"/>
      <c r="DS244" s="24"/>
      <c r="DT244" s="24"/>
      <c r="DU244" s="24"/>
      <c r="DV244" s="24"/>
      <c r="DW244" s="24"/>
      <c r="DX244" s="24"/>
      <c r="DY244" s="24"/>
      <c r="DZ244" s="24"/>
      <c r="EA244" s="24"/>
      <c r="EB244" s="24"/>
      <c r="EC244" s="24"/>
      <c r="ED244" s="24"/>
      <c r="EE244" s="24"/>
      <c r="EF244" s="24"/>
      <c r="EG244" s="24"/>
      <c r="EH244" s="24"/>
      <c r="EI244" s="24"/>
      <c r="EJ244" s="24"/>
      <c r="EK244" s="24"/>
      <c r="EL244" s="24"/>
      <c r="EM244" s="24"/>
      <c r="EN244" s="24"/>
      <c r="EO244" s="24"/>
      <c r="EP244" s="24"/>
      <c r="EQ244" s="24"/>
      <c r="ER244" s="24"/>
      <c r="ES244" s="24"/>
      <c r="ET244" s="24"/>
      <c r="EU244" s="24"/>
      <c r="EV244" s="24"/>
      <c r="EW244" s="24"/>
      <c r="EX244" s="24"/>
    </row>
    <row r="245" spans="2:154" ht="14.5" customHeight="1" x14ac:dyDescent="0.35">
      <c r="B245" s="25"/>
      <c r="C245" s="25"/>
      <c r="D245" s="25"/>
      <c r="E245" s="25"/>
      <c r="F245" s="25"/>
      <c r="G245" s="25"/>
      <c r="H245" s="25"/>
      <c r="I245" s="25"/>
      <c r="J245" s="25"/>
      <c r="K245" s="25"/>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c r="DA245" s="24"/>
      <c r="DB245" s="24"/>
      <c r="DC245" s="24"/>
      <c r="DD245" s="24"/>
      <c r="DE245" s="24"/>
      <c r="DF245" s="24"/>
      <c r="DG245" s="24"/>
      <c r="DH245" s="24"/>
      <c r="DI245" s="24"/>
      <c r="DJ245" s="24"/>
      <c r="DK245" s="24"/>
      <c r="DL245" s="24"/>
      <c r="DM245" s="24"/>
      <c r="DN245" s="24"/>
      <c r="DO245" s="24"/>
      <c r="DP245" s="24"/>
      <c r="DQ245" s="24"/>
      <c r="DR245" s="24"/>
      <c r="DS245" s="24"/>
      <c r="DT245" s="24"/>
      <c r="DU245" s="24"/>
      <c r="DV245" s="24"/>
      <c r="DW245" s="24"/>
      <c r="DX245" s="24"/>
      <c r="DY245" s="24"/>
      <c r="DZ245" s="24"/>
      <c r="EA245" s="24"/>
      <c r="EB245" s="24"/>
      <c r="EC245" s="24"/>
      <c r="ED245" s="24"/>
      <c r="EE245" s="24"/>
      <c r="EF245" s="24"/>
      <c r="EG245" s="24"/>
      <c r="EH245" s="24"/>
      <c r="EI245" s="24"/>
      <c r="EJ245" s="24"/>
      <c r="EK245" s="24"/>
      <c r="EL245" s="24"/>
      <c r="EM245" s="24"/>
      <c r="EN245" s="24"/>
      <c r="EO245" s="24"/>
      <c r="EP245" s="24"/>
      <c r="EQ245" s="24"/>
      <c r="ER245" s="24"/>
      <c r="ES245" s="24"/>
      <c r="ET245" s="24"/>
      <c r="EU245" s="24"/>
      <c r="EV245" s="24"/>
      <c r="EW245" s="24"/>
      <c r="EX245" s="24"/>
    </row>
    <row r="246" spans="2:154" ht="14.5" customHeight="1" x14ac:dyDescent="0.35">
      <c r="B246" s="25"/>
      <c r="C246" s="25"/>
      <c r="D246" s="25"/>
      <c r="E246" s="25"/>
      <c r="F246" s="25"/>
      <c r="G246" s="25"/>
      <c r="H246" s="25"/>
      <c r="I246" s="25"/>
      <c r="J246" s="25"/>
      <c r="K246" s="25"/>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c r="CW246" s="24"/>
      <c r="CX246" s="24"/>
      <c r="CY246" s="24"/>
      <c r="CZ246" s="24"/>
      <c r="DA246" s="24"/>
      <c r="DB246" s="24"/>
      <c r="DC246" s="24"/>
      <c r="DD246" s="24"/>
      <c r="DE246" s="24"/>
      <c r="DF246" s="24"/>
      <c r="DG246" s="24"/>
      <c r="DH246" s="24"/>
      <c r="DI246" s="24"/>
      <c r="DJ246" s="24"/>
      <c r="DK246" s="24"/>
      <c r="DL246" s="24"/>
      <c r="DM246" s="24"/>
      <c r="DN246" s="24"/>
      <c r="DO246" s="24"/>
      <c r="DP246" s="24"/>
      <c r="DQ246" s="24"/>
      <c r="DR246" s="24"/>
      <c r="DS246" s="24"/>
      <c r="DT246" s="24"/>
      <c r="DU246" s="24"/>
      <c r="DV246" s="24"/>
      <c r="DW246" s="24"/>
      <c r="DX246" s="24"/>
      <c r="DY246" s="24"/>
      <c r="DZ246" s="24"/>
      <c r="EA246" s="24"/>
      <c r="EB246" s="24"/>
      <c r="EC246" s="24"/>
      <c r="ED246" s="24"/>
      <c r="EE246" s="24"/>
      <c r="EF246" s="24"/>
      <c r="EG246" s="24"/>
      <c r="EH246" s="24"/>
      <c r="EI246" s="24"/>
      <c r="EJ246" s="24"/>
      <c r="EK246" s="24"/>
      <c r="EL246" s="24"/>
      <c r="EM246" s="24"/>
      <c r="EN246" s="24"/>
      <c r="EO246" s="24"/>
      <c r="EP246" s="24"/>
      <c r="EQ246" s="24"/>
      <c r="ER246" s="24"/>
      <c r="ES246" s="24"/>
      <c r="ET246" s="24"/>
      <c r="EU246" s="24"/>
      <c r="EV246" s="24"/>
      <c r="EW246" s="24"/>
      <c r="EX246" s="24"/>
    </row>
    <row r="247" spans="2:154" ht="14.5" customHeight="1" x14ac:dyDescent="0.35">
      <c r="B247" s="25"/>
      <c r="C247" s="25"/>
      <c r="D247" s="25"/>
      <c r="E247" s="25"/>
      <c r="F247" s="25"/>
      <c r="G247" s="25"/>
      <c r="H247" s="25"/>
      <c r="I247" s="25"/>
      <c r="J247" s="25"/>
      <c r="K247" s="25"/>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c r="DA247" s="24"/>
      <c r="DB247" s="24"/>
      <c r="DC247" s="24"/>
      <c r="DD247" s="24"/>
      <c r="DE247" s="24"/>
      <c r="DF247" s="24"/>
      <c r="DG247" s="24"/>
      <c r="DH247" s="24"/>
      <c r="DI247" s="24"/>
      <c r="DJ247" s="24"/>
      <c r="DK247" s="24"/>
      <c r="DL247" s="24"/>
      <c r="DM247" s="24"/>
      <c r="DN247" s="24"/>
      <c r="DO247" s="24"/>
      <c r="DP247" s="24"/>
      <c r="DQ247" s="24"/>
      <c r="DR247" s="24"/>
      <c r="DS247" s="24"/>
      <c r="DT247" s="24"/>
      <c r="DU247" s="24"/>
      <c r="DV247" s="24"/>
      <c r="DW247" s="24"/>
      <c r="DX247" s="24"/>
      <c r="DY247" s="24"/>
      <c r="DZ247" s="24"/>
      <c r="EA247" s="24"/>
      <c r="EB247" s="24"/>
      <c r="EC247" s="24"/>
      <c r="ED247" s="24"/>
      <c r="EE247" s="24"/>
      <c r="EF247" s="24"/>
      <c r="EG247" s="24"/>
      <c r="EH247" s="24"/>
      <c r="EI247" s="24"/>
      <c r="EJ247" s="24"/>
      <c r="EK247" s="24"/>
      <c r="EL247" s="24"/>
      <c r="EM247" s="24"/>
      <c r="EN247" s="24"/>
      <c r="EO247" s="24"/>
      <c r="EP247" s="24"/>
      <c r="EQ247" s="24"/>
      <c r="ER247" s="24"/>
      <c r="ES247" s="24"/>
      <c r="ET247" s="24"/>
      <c r="EU247" s="24"/>
      <c r="EV247" s="24"/>
      <c r="EW247" s="24"/>
      <c r="EX247" s="24"/>
    </row>
    <row r="248" spans="2:154" ht="14.5" customHeight="1" x14ac:dyDescent="0.35">
      <c r="B248" s="25"/>
      <c r="C248" s="25"/>
      <c r="D248" s="25"/>
      <c r="E248" s="25"/>
      <c r="F248" s="25"/>
      <c r="G248" s="25"/>
      <c r="H248" s="25"/>
      <c r="I248" s="25"/>
      <c r="J248" s="25"/>
      <c r="K248" s="25"/>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c r="DA248" s="24"/>
      <c r="DB248" s="24"/>
      <c r="DC248" s="24"/>
      <c r="DD248" s="24"/>
      <c r="DE248" s="24"/>
      <c r="DF248" s="24"/>
      <c r="DG248" s="24"/>
      <c r="DH248" s="24"/>
      <c r="DI248" s="24"/>
      <c r="DJ248" s="24"/>
      <c r="DK248" s="24"/>
      <c r="DL248" s="24"/>
      <c r="DM248" s="24"/>
      <c r="DN248" s="24"/>
      <c r="DO248" s="24"/>
      <c r="DP248" s="24"/>
      <c r="DQ248" s="24"/>
      <c r="DR248" s="24"/>
      <c r="DS248" s="24"/>
      <c r="DT248" s="24"/>
      <c r="DU248" s="24"/>
      <c r="DV248" s="24"/>
      <c r="DW248" s="24"/>
      <c r="DX248" s="24"/>
      <c r="DY248" s="24"/>
      <c r="DZ248" s="24"/>
      <c r="EA248" s="24"/>
      <c r="EB248" s="24"/>
      <c r="EC248" s="24"/>
      <c r="ED248" s="24"/>
      <c r="EE248" s="24"/>
      <c r="EF248" s="24"/>
      <c r="EG248" s="24"/>
      <c r="EH248" s="24"/>
      <c r="EI248" s="24"/>
      <c r="EJ248" s="24"/>
      <c r="EK248" s="24"/>
      <c r="EL248" s="24"/>
      <c r="EM248" s="24"/>
      <c r="EN248" s="24"/>
      <c r="EO248" s="24"/>
      <c r="EP248" s="24"/>
      <c r="EQ248" s="24"/>
      <c r="ER248" s="24"/>
      <c r="ES248" s="24"/>
      <c r="ET248" s="24"/>
      <c r="EU248" s="24"/>
      <c r="EV248" s="24"/>
      <c r="EW248" s="24"/>
      <c r="EX248" s="24"/>
    </row>
    <row r="249" spans="2:154" ht="14.5" customHeight="1" x14ac:dyDescent="0.35">
      <c r="B249" s="25"/>
      <c r="C249" s="25"/>
      <c r="D249" s="25"/>
      <c r="E249" s="25"/>
      <c r="F249" s="25"/>
      <c r="G249" s="25"/>
      <c r="H249" s="25"/>
      <c r="I249" s="25"/>
      <c r="J249" s="25"/>
      <c r="K249" s="25"/>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c r="CS249" s="24"/>
      <c r="CT249" s="24"/>
      <c r="CU249" s="24"/>
      <c r="CV249" s="24"/>
      <c r="CW249" s="24"/>
      <c r="CX249" s="24"/>
      <c r="CY249" s="24"/>
      <c r="CZ249" s="24"/>
      <c r="DA249" s="24"/>
      <c r="DB249" s="24"/>
      <c r="DC249" s="24"/>
      <c r="DD249" s="24"/>
      <c r="DE249" s="24"/>
      <c r="DF249" s="24"/>
      <c r="DG249" s="24"/>
      <c r="DH249" s="24"/>
      <c r="DI249" s="24"/>
      <c r="DJ249" s="24"/>
      <c r="DK249" s="24"/>
      <c r="DL249" s="24"/>
      <c r="DM249" s="24"/>
      <c r="DN249" s="24"/>
      <c r="DO249" s="24"/>
      <c r="DP249" s="24"/>
      <c r="DQ249" s="24"/>
      <c r="DR249" s="24"/>
      <c r="DS249" s="24"/>
      <c r="DT249" s="24"/>
      <c r="DU249" s="24"/>
      <c r="DV249" s="24"/>
      <c r="DW249" s="24"/>
      <c r="DX249" s="24"/>
      <c r="DY249" s="24"/>
      <c r="DZ249" s="24"/>
      <c r="EA249" s="24"/>
      <c r="EB249" s="24"/>
      <c r="EC249" s="24"/>
      <c r="ED249" s="24"/>
      <c r="EE249" s="24"/>
      <c r="EF249" s="24"/>
      <c r="EG249" s="24"/>
      <c r="EH249" s="24"/>
      <c r="EI249" s="24"/>
      <c r="EJ249" s="24"/>
      <c r="EK249" s="24"/>
      <c r="EL249" s="24"/>
      <c r="EM249" s="24"/>
      <c r="EN249" s="24"/>
      <c r="EO249" s="24"/>
      <c r="EP249" s="24"/>
      <c r="EQ249" s="24"/>
      <c r="ER249" s="24"/>
      <c r="ES249" s="24"/>
      <c r="ET249" s="24"/>
      <c r="EU249" s="24"/>
      <c r="EV249" s="24"/>
      <c r="EW249" s="24"/>
      <c r="EX249" s="24"/>
    </row>
    <row r="250" spans="2:154" ht="14.5" customHeight="1" x14ac:dyDescent="0.35">
      <c r="B250" s="25"/>
      <c r="C250" s="25"/>
      <c r="D250" s="25"/>
      <c r="E250" s="25"/>
      <c r="F250" s="25"/>
      <c r="G250" s="25"/>
      <c r="H250" s="25"/>
      <c r="I250" s="25"/>
      <c r="J250" s="25"/>
      <c r="K250" s="25"/>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c r="CS250" s="24"/>
      <c r="CT250" s="24"/>
      <c r="CU250" s="24"/>
      <c r="CV250" s="24"/>
      <c r="CW250" s="24"/>
      <c r="CX250" s="24"/>
      <c r="CY250" s="24"/>
      <c r="CZ250" s="24"/>
      <c r="DA250" s="24"/>
      <c r="DB250" s="24"/>
      <c r="DC250" s="24"/>
      <c r="DD250" s="24"/>
      <c r="DE250" s="24"/>
      <c r="DF250" s="24"/>
      <c r="DG250" s="24"/>
      <c r="DH250" s="24"/>
      <c r="DI250" s="24"/>
      <c r="DJ250" s="24"/>
      <c r="DK250" s="24"/>
      <c r="DL250" s="24"/>
      <c r="DM250" s="24"/>
      <c r="DN250" s="24"/>
      <c r="DO250" s="24"/>
      <c r="DP250" s="24"/>
      <c r="DQ250" s="24"/>
      <c r="DR250" s="24"/>
      <c r="DS250" s="24"/>
      <c r="DT250" s="24"/>
      <c r="DU250" s="24"/>
      <c r="DV250" s="24"/>
      <c r="DW250" s="24"/>
      <c r="DX250" s="24"/>
      <c r="DY250" s="24"/>
      <c r="DZ250" s="24"/>
      <c r="EA250" s="24"/>
      <c r="EB250" s="24"/>
      <c r="EC250" s="24"/>
      <c r="ED250" s="24"/>
      <c r="EE250" s="24"/>
      <c r="EF250" s="24"/>
      <c r="EG250" s="24"/>
      <c r="EH250" s="24"/>
      <c r="EI250" s="24"/>
      <c r="EJ250" s="24"/>
      <c r="EK250" s="24"/>
      <c r="EL250" s="24"/>
      <c r="EM250" s="24"/>
      <c r="EN250" s="24"/>
      <c r="EO250" s="24"/>
      <c r="EP250" s="24"/>
      <c r="EQ250" s="24"/>
      <c r="ER250" s="24"/>
      <c r="ES250" s="24"/>
      <c r="ET250" s="24"/>
      <c r="EU250" s="24"/>
      <c r="EV250" s="24"/>
      <c r="EW250" s="24"/>
      <c r="EX250" s="24"/>
    </row>
    <row r="251" spans="2:154" ht="14.5" customHeight="1" x14ac:dyDescent="0.35">
      <c r="B251" s="25"/>
      <c r="C251" s="25"/>
      <c r="D251" s="25"/>
      <c r="E251" s="25"/>
      <c r="F251" s="25"/>
      <c r="G251" s="25"/>
      <c r="H251" s="25"/>
      <c r="I251" s="25"/>
      <c r="J251" s="25"/>
      <c r="K251" s="25"/>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c r="CW251" s="24"/>
      <c r="CX251" s="24"/>
      <c r="CY251" s="24"/>
      <c r="CZ251" s="24"/>
      <c r="DA251" s="24"/>
      <c r="DB251" s="24"/>
      <c r="DC251" s="24"/>
      <c r="DD251" s="24"/>
      <c r="DE251" s="24"/>
      <c r="DF251" s="24"/>
      <c r="DG251" s="24"/>
      <c r="DH251" s="24"/>
      <c r="DI251" s="24"/>
      <c r="DJ251" s="24"/>
      <c r="DK251" s="24"/>
      <c r="DL251" s="24"/>
      <c r="DM251" s="24"/>
      <c r="DN251" s="24"/>
      <c r="DO251" s="24"/>
      <c r="DP251" s="24"/>
      <c r="DQ251" s="24"/>
      <c r="DR251" s="24"/>
      <c r="DS251" s="24"/>
      <c r="DT251" s="24"/>
      <c r="DU251" s="24"/>
      <c r="DV251" s="24"/>
      <c r="DW251" s="24"/>
      <c r="DX251" s="24"/>
      <c r="DY251" s="24"/>
      <c r="DZ251" s="24"/>
      <c r="EA251" s="24"/>
      <c r="EB251" s="24"/>
      <c r="EC251" s="24"/>
      <c r="ED251" s="24"/>
      <c r="EE251" s="24"/>
      <c r="EF251" s="24"/>
      <c r="EG251" s="24"/>
      <c r="EH251" s="24"/>
      <c r="EI251" s="24"/>
      <c r="EJ251" s="24"/>
      <c r="EK251" s="24"/>
      <c r="EL251" s="24"/>
      <c r="EM251" s="24"/>
      <c r="EN251" s="24"/>
      <c r="EO251" s="24"/>
      <c r="EP251" s="24"/>
      <c r="EQ251" s="24"/>
      <c r="ER251" s="24"/>
      <c r="ES251" s="24"/>
      <c r="ET251" s="24"/>
      <c r="EU251" s="24"/>
      <c r="EV251" s="24"/>
      <c r="EW251" s="24"/>
      <c r="EX251" s="24"/>
    </row>
    <row r="252" spans="2:154" ht="14.5" customHeight="1" x14ac:dyDescent="0.35">
      <c r="B252" s="25"/>
      <c r="C252" s="25"/>
      <c r="D252" s="25"/>
      <c r="E252" s="25"/>
      <c r="F252" s="25"/>
      <c r="G252" s="25"/>
      <c r="H252" s="25"/>
      <c r="I252" s="25"/>
      <c r="J252" s="25"/>
      <c r="K252" s="25"/>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c r="CW252" s="24"/>
      <c r="CX252" s="24"/>
      <c r="CY252" s="24"/>
      <c r="CZ252" s="24"/>
      <c r="DA252" s="24"/>
      <c r="DB252" s="24"/>
      <c r="DC252" s="24"/>
      <c r="DD252" s="24"/>
      <c r="DE252" s="24"/>
      <c r="DF252" s="24"/>
      <c r="DG252" s="24"/>
      <c r="DH252" s="24"/>
      <c r="DI252" s="24"/>
      <c r="DJ252" s="24"/>
      <c r="DK252" s="24"/>
      <c r="DL252" s="24"/>
      <c r="DM252" s="24"/>
      <c r="DN252" s="24"/>
      <c r="DO252" s="24"/>
      <c r="DP252" s="24"/>
      <c r="DQ252" s="24"/>
      <c r="DR252" s="24"/>
      <c r="DS252" s="24"/>
      <c r="DT252" s="24"/>
      <c r="DU252" s="24"/>
      <c r="DV252" s="24"/>
      <c r="DW252" s="24"/>
      <c r="DX252" s="24"/>
      <c r="DY252" s="24"/>
      <c r="DZ252" s="24"/>
      <c r="EA252" s="24"/>
      <c r="EB252" s="24"/>
      <c r="EC252" s="24"/>
      <c r="ED252" s="24"/>
      <c r="EE252" s="24"/>
      <c r="EF252" s="24"/>
      <c r="EG252" s="24"/>
      <c r="EH252" s="24"/>
      <c r="EI252" s="24"/>
      <c r="EJ252" s="24"/>
      <c r="EK252" s="24"/>
      <c r="EL252" s="24"/>
      <c r="EM252" s="24"/>
      <c r="EN252" s="24"/>
      <c r="EO252" s="24"/>
      <c r="EP252" s="24"/>
      <c r="EQ252" s="24"/>
      <c r="ER252" s="24"/>
      <c r="ES252" s="24"/>
      <c r="ET252" s="24"/>
      <c r="EU252" s="24"/>
      <c r="EV252" s="24"/>
      <c r="EW252" s="24"/>
      <c r="EX252" s="24"/>
    </row>
    <row r="253" spans="2:154" ht="14.5" customHeight="1" x14ac:dyDescent="0.35">
      <c r="B253" s="25"/>
      <c r="C253" s="25"/>
      <c r="D253" s="25"/>
      <c r="E253" s="25"/>
      <c r="F253" s="25"/>
      <c r="G253" s="25"/>
      <c r="H253" s="25"/>
      <c r="I253" s="25"/>
      <c r="J253" s="25"/>
      <c r="K253" s="25"/>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c r="DA253" s="24"/>
      <c r="DB253" s="24"/>
      <c r="DC253" s="24"/>
      <c r="DD253" s="24"/>
      <c r="DE253" s="24"/>
      <c r="DF253" s="24"/>
      <c r="DG253" s="24"/>
      <c r="DH253" s="24"/>
      <c r="DI253" s="24"/>
      <c r="DJ253" s="24"/>
      <c r="DK253" s="24"/>
      <c r="DL253" s="24"/>
      <c r="DM253" s="24"/>
      <c r="DN253" s="24"/>
      <c r="DO253" s="24"/>
      <c r="DP253" s="24"/>
      <c r="DQ253" s="24"/>
      <c r="DR253" s="24"/>
      <c r="DS253" s="24"/>
      <c r="DT253" s="24"/>
      <c r="DU253" s="24"/>
      <c r="DV253" s="24"/>
      <c r="DW253" s="24"/>
      <c r="DX253" s="24"/>
      <c r="DY253" s="24"/>
      <c r="DZ253" s="24"/>
      <c r="EA253" s="24"/>
      <c r="EB253" s="24"/>
      <c r="EC253" s="24"/>
      <c r="ED253" s="24"/>
      <c r="EE253" s="24"/>
      <c r="EF253" s="24"/>
      <c r="EG253" s="24"/>
      <c r="EH253" s="24"/>
      <c r="EI253" s="24"/>
      <c r="EJ253" s="24"/>
      <c r="EK253" s="24"/>
      <c r="EL253" s="24"/>
      <c r="EM253" s="24"/>
      <c r="EN253" s="24"/>
      <c r="EO253" s="24"/>
      <c r="EP253" s="24"/>
      <c r="EQ253" s="24"/>
      <c r="ER253" s="24"/>
      <c r="ES253" s="24"/>
      <c r="ET253" s="24"/>
      <c r="EU253" s="24"/>
      <c r="EV253" s="24"/>
      <c r="EW253" s="24"/>
      <c r="EX253" s="24"/>
    </row>
    <row r="254" spans="2:154" ht="14.5" customHeight="1" x14ac:dyDescent="0.35">
      <c r="B254" s="25"/>
      <c r="C254" s="25"/>
      <c r="D254" s="25"/>
      <c r="E254" s="25"/>
      <c r="F254" s="25"/>
      <c r="G254" s="25"/>
      <c r="H254" s="25"/>
      <c r="I254" s="25"/>
      <c r="J254" s="25"/>
      <c r="K254" s="25"/>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c r="DA254" s="24"/>
      <c r="DB254" s="24"/>
      <c r="DC254" s="24"/>
      <c r="DD254" s="24"/>
      <c r="DE254" s="24"/>
      <c r="DF254" s="24"/>
      <c r="DG254" s="24"/>
      <c r="DH254" s="24"/>
      <c r="DI254" s="24"/>
      <c r="DJ254" s="24"/>
      <c r="DK254" s="24"/>
      <c r="DL254" s="24"/>
      <c r="DM254" s="24"/>
      <c r="DN254" s="24"/>
      <c r="DO254" s="24"/>
      <c r="DP254" s="24"/>
      <c r="DQ254" s="24"/>
      <c r="DR254" s="24"/>
      <c r="DS254" s="24"/>
      <c r="DT254" s="24"/>
      <c r="DU254" s="24"/>
      <c r="DV254" s="24"/>
      <c r="DW254" s="24"/>
      <c r="DX254" s="24"/>
      <c r="DY254" s="24"/>
      <c r="DZ254" s="24"/>
      <c r="EA254" s="24"/>
      <c r="EB254" s="24"/>
      <c r="EC254" s="24"/>
      <c r="ED254" s="24"/>
      <c r="EE254" s="24"/>
      <c r="EF254" s="24"/>
      <c r="EG254" s="24"/>
      <c r="EH254" s="24"/>
      <c r="EI254" s="24"/>
      <c r="EJ254" s="24"/>
      <c r="EK254" s="24"/>
      <c r="EL254" s="24"/>
      <c r="EM254" s="24"/>
      <c r="EN254" s="24"/>
      <c r="EO254" s="24"/>
      <c r="EP254" s="24"/>
      <c r="EQ254" s="24"/>
      <c r="ER254" s="24"/>
      <c r="ES254" s="24"/>
      <c r="ET254" s="24"/>
      <c r="EU254" s="24"/>
      <c r="EV254" s="24"/>
      <c r="EW254" s="24"/>
      <c r="EX254" s="24"/>
    </row>
    <row r="255" spans="2:154" ht="14.5" customHeight="1" x14ac:dyDescent="0.35">
      <c r="B255" s="25"/>
      <c r="C255" s="25"/>
      <c r="D255" s="25"/>
      <c r="E255" s="25"/>
      <c r="F255" s="25"/>
      <c r="G255" s="25"/>
      <c r="H255" s="25"/>
      <c r="I255" s="25"/>
      <c r="J255" s="25"/>
      <c r="K255" s="25"/>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c r="DA255" s="24"/>
      <c r="DB255" s="24"/>
      <c r="DC255" s="24"/>
      <c r="DD255" s="24"/>
      <c r="DE255" s="24"/>
      <c r="DF255" s="24"/>
      <c r="DG255" s="24"/>
      <c r="DH255" s="24"/>
      <c r="DI255" s="24"/>
      <c r="DJ255" s="24"/>
      <c r="DK255" s="24"/>
      <c r="DL255" s="24"/>
      <c r="DM255" s="24"/>
      <c r="DN255" s="24"/>
      <c r="DO255" s="24"/>
      <c r="DP255" s="24"/>
      <c r="DQ255" s="24"/>
      <c r="DR255" s="24"/>
      <c r="DS255" s="24"/>
      <c r="DT255" s="24"/>
      <c r="DU255" s="24"/>
      <c r="DV255" s="24"/>
      <c r="DW255" s="24"/>
      <c r="DX255" s="24"/>
      <c r="DY255" s="24"/>
      <c r="DZ255" s="24"/>
      <c r="EA255" s="24"/>
      <c r="EB255" s="24"/>
      <c r="EC255" s="24"/>
      <c r="ED255" s="24"/>
      <c r="EE255" s="24"/>
      <c r="EF255" s="24"/>
      <c r="EG255" s="24"/>
      <c r="EH255" s="24"/>
      <c r="EI255" s="24"/>
      <c r="EJ255" s="24"/>
      <c r="EK255" s="24"/>
      <c r="EL255" s="24"/>
      <c r="EM255" s="24"/>
      <c r="EN255" s="24"/>
      <c r="EO255" s="24"/>
      <c r="EP255" s="24"/>
      <c r="EQ255" s="24"/>
      <c r="ER255" s="24"/>
      <c r="ES255" s="24"/>
      <c r="ET255" s="24"/>
      <c r="EU255" s="24"/>
      <c r="EV255" s="24"/>
      <c r="EW255" s="24"/>
      <c r="EX255" s="24"/>
    </row>
    <row r="256" spans="2:154" ht="14.5" customHeight="1" x14ac:dyDescent="0.35">
      <c r="B256" s="25"/>
      <c r="C256" s="25"/>
      <c r="D256" s="25"/>
      <c r="E256" s="25"/>
      <c r="F256" s="25"/>
      <c r="G256" s="25"/>
      <c r="H256" s="25"/>
      <c r="I256" s="25"/>
      <c r="J256" s="25"/>
      <c r="K256" s="25"/>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c r="DA256" s="24"/>
      <c r="DB256" s="24"/>
      <c r="DC256" s="24"/>
      <c r="DD256" s="24"/>
      <c r="DE256" s="24"/>
      <c r="DF256" s="24"/>
      <c r="DG256" s="24"/>
      <c r="DH256" s="24"/>
      <c r="DI256" s="24"/>
      <c r="DJ256" s="24"/>
      <c r="DK256" s="24"/>
      <c r="DL256" s="24"/>
      <c r="DM256" s="24"/>
      <c r="DN256" s="24"/>
      <c r="DO256" s="24"/>
      <c r="DP256" s="24"/>
      <c r="DQ256" s="24"/>
      <c r="DR256" s="24"/>
      <c r="DS256" s="24"/>
      <c r="DT256" s="24"/>
      <c r="DU256" s="24"/>
      <c r="DV256" s="24"/>
      <c r="DW256" s="24"/>
      <c r="DX256" s="24"/>
      <c r="DY256" s="24"/>
      <c r="DZ256" s="24"/>
      <c r="EA256" s="24"/>
      <c r="EB256" s="24"/>
      <c r="EC256" s="24"/>
      <c r="ED256" s="24"/>
      <c r="EE256" s="24"/>
      <c r="EF256" s="24"/>
      <c r="EG256" s="24"/>
      <c r="EH256" s="24"/>
      <c r="EI256" s="24"/>
      <c r="EJ256" s="24"/>
      <c r="EK256" s="24"/>
      <c r="EL256" s="24"/>
      <c r="EM256" s="24"/>
      <c r="EN256" s="24"/>
      <c r="EO256" s="24"/>
      <c r="EP256" s="24"/>
      <c r="EQ256" s="24"/>
      <c r="ER256" s="24"/>
      <c r="ES256" s="24"/>
      <c r="ET256" s="24"/>
      <c r="EU256" s="24"/>
      <c r="EV256" s="24"/>
      <c r="EW256" s="24"/>
      <c r="EX256" s="24"/>
    </row>
    <row r="257" spans="2:154" ht="14.5" customHeight="1" x14ac:dyDescent="0.35">
      <c r="B257" s="25"/>
      <c r="C257" s="25"/>
      <c r="D257" s="25"/>
      <c r="E257" s="25"/>
      <c r="F257" s="25"/>
      <c r="G257" s="25"/>
      <c r="H257" s="25"/>
      <c r="I257" s="25"/>
      <c r="J257" s="25"/>
      <c r="K257" s="25"/>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c r="DA257" s="24"/>
      <c r="DB257" s="24"/>
      <c r="DC257" s="24"/>
      <c r="DD257" s="24"/>
      <c r="DE257" s="24"/>
      <c r="DF257" s="24"/>
      <c r="DG257" s="24"/>
      <c r="DH257" s="24"/>
      <c r="DI257" s="24"/>
      <c r="DJ257" s="24"/>
      <c r="DK257" s="24"/>
      <c r="DL257" s="24"/>
      <c r="DM257" s="24"/>
      <c r="DN257" s="24"/>
      <c r="DO257" s="24"/>
      <c r="DP257" s="24"/>
      <c r="DQ257" s="24"/>
      <c r="DR257" s="24"/>
      <c r="DS257" s="24"/>
      <c r="DT257" s="24"/>
      <c r="DU257" s="24"/>
      <c r="DV257" s="24"/>
      <c r="DW257" s="24"/>
      <c r="DX257" s="24"/>
      <c r="DY257" s="24"/>
      <c r="DZ257" s="24"/>
      <c r="EA257" s="24"/>
      <c r="EB257" s="24"/>
      <c r="EC257" s="24"/>
      <c r="ED257" s="24"/>
      <c r="EE257" s="24"/>
      <c r="EF257" s="24"/>
      <c r="EG257" s="24"/>
      <c r="EH257" s="24"/>
      <c r="EI257" s="24"/>
      <c r="EJ257" s="24"/>
      <c r="EK257" s="24"/>
      <c r="EL257" s="24"/>
      <c r="EM257" s="24"/>
      <c r="EN257" s="24"/>
      <c r="EO257" s="24"/>
      <c r="EP257" s="24"/>
      <c r="EQ257" s="24"/>
      <c r="ER257" s="24"/>
      <c r="ES257" s="24"/>
      <c r="ET257" s="24"/>
      <c r="EU257" s="24"/>
      <c r="EV257" s="24"/>
      <c r="EW257" s="24"/>
      <c r="EX257" s="24"/>
    </row>
    <row r="258" spans="2:154" ht="14.5" customHeight="1" x14ac:dyDescent="0.35">
      <c r="B258" s="25"/>
      <c r="C258" s="25"/>
      <c r="D258" s="25"/>
      <c r="E258" s="25"/>
      <c r="F258" s="25"/>
      <c r="G258" s="25"/>
      <c r="H258" s="25"/>
      <c r="I258" s="25"/>
      <c r="J258" s="25"/>
      <c r="K258" s="25"/>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c r="DA258" s="24"/>
      <c r="DB258" s="24"/>
      <c r="DC258" s="24"/>
      <c r="DD258" s="24"/>
      <c r="DE258" s="24"/>
      <c r="DF258" s="24"/>
      <c r="DG258" s="24"/>
      <c r="DH258" s="24"/>
      <c r="DI258" s="24"/>
      <c r="DJ258" s="24"/>
      <c r="DK258" s="24"/>
      <c r="DL258" s="24"/>
      <c r="DM258" s="24"/>
      <c r="DN258" s="24"/>
      <c r="DO258" s="24"/>
      <c r="DP258" s="24"/>
      <c r="DQ258" s="24"/>
      <c r="DR258" s="24"/>
      <c r="DS258" s="24"/>
      <c r="DT258" s="24"/>
      <c r="DU258" s="24"/>
      <c r="DV258" s="24"/>
      <c r="DW258" s="24"/>
      <c r="DX258" s="24"/>
      <c r="DY258" s="24"/>
      <c r="DZ258" s="24"/>
      <c r="EA258" s="24"/>
      <c r="EB258" s="24"/>
      <c r="EC258" s="24"/>
      <c r="ED258" s="24"/>
      <c r="EE258" s="24"/>
      <c r="EF258" s="24"/>
      <c r="EG258" s="24"/>
      <c r="EH258" s="24"/>
      <c r="EI258" s="24"/>
      <c r="EJ258" s="24"/>
      <c r="EK258" s="24"/>
      <c r="EL258" s="24"/>
      <c r="EM258" s="24"/>
      <c r="EN258" s="24"/>
      <c r="EO258" s="24"/>
      <c r="EP258" s="24"/>
      <c r="EQ258" s="24"/>
      <c r="ER258" s="24"/>
      <c r="ES258" s="24"/>
      <c r="ET258" s="24"/>
      <c r="EU258" s="24"/>
      <c r="EV258" s="24"/>
      <c r="EW258" s="24"/>
      <c r="EX258" s="24"/>
    </row>
    <row r="259" spans="2:154" ht="14.5" customHeight="1" x14ac:dyDescent="0.35">
      <c r="B259" s="25"/>
      <c r="C259" s="25"/>
      <c r="D259" s="25"/>
      <c r="E259" s="25"/>
      <c r="F259" s="25"/>
      <c r="G259" s="25"/>
      <c r="H259" s="25"/>
      <c r="I259" s="25"/>
      <c r="J259" s="25"/>
      <c r="K259" s="25"/>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c r="DA259" s="24"/>
      <c r="DB259" s="24"/>
      <c r="DC259" s="24"/>
      <c r="DD259" s="24"/>
      <c r="DE259" s="24"/>
      <c r="DF259" s="24"/>
      <c r="DG259" s="24"/>
      <c r="DH259" s="24"/>
      <c r="DI259" s="24"/>
      <c r="DJ259" s="24"/>
      <c r="DK259" s="24"/>
      <c r="DL259" s="24"/>
      <c r="DM259" s="24"/>
      <c r="DN259" s="24"/>
      <c r="DO259" s="24"/>
      <c r="DP259" s="24"/>
      <c r="DQ259" s="24"/>
      <c r="DR259" s="24"/>
      <c r="DS259" s="24"/>
      <c r="DT259" s="24"/>
      <c r="DU259" s="24"/>
      <c r="DV259" s="24"/>
      <c r="DW259" s="24"/>
      <c r="DX259" s="24"/>
      <c r="DY259" s="24"/>
      <c r="DZ259" s="24"/>
      <c r="EA259" s="24"/>
      <c r="EB259" s="24"/>
      <c r="EC259" s="24"/>
      <c r="ED259" s="24"/>
      <c r="EE259" s="24"/>
      <c r="EF259" s="24"/>
      <c r="EG259" s="24"/>
      <c r="EH259" s="24"/>
      <c r="EI259" s="24"/>
      <c r="EJ259" s="24"/>
      <c r="EK259" s="24"/>
      <c r="EL259" s="24"/>
      <c r="EM259" s="24"/>
      <c r="EN259" s="24"/>
      <c r="EO259" s="24"/>
      <c r="EP259" s="24"/>
      <c r="EQ259" s="24"/>
      <c r="ER259" s="24"/>
      <c r="ES259" s="24"/>
      <c r="ET259" s="24"/>
      <c r="EU259" s="24"/>
      <c r="EV259" s="24"/>
      <c r="EW259" s="24"/>
      <c r="EX259" s="24"/>
    </row>
    <row r="260" spans="2:154" ht="14.5" customHeight="1" x14ac:dyDescent="0.35">
      <c r="B260" s="25"/>
      <c r="C260" s="25"/>
      <c r="D260" s="25"/>
      <c r="E260" s="25"/>
      <c r="F260" s="25"/>
      <c r="G260" s="25"/>
      <c r="H260" s="25"/>
      <c r="I260" s="25"/>
      <c r="J260" s="25"/>
      <c r="K260" s="25"/>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c r="DA260" s="24"/>
      <c r="DB260" s="24"/>
      <c r="DC260" s="24"/>
      <c r="DD260" s="24"/>
      <c r="DE260" s="24"/>
      <c r="DF260" s="24"/>
      <c r="DG260" s="24"/>
      <c r="DH260" s="24"/>
      <c r="DI260" s="24"/>
      <c r="DJ260" s="24"/>
      <c r="DK260" s="24"/>
      <c r="DL260" s="24"/>
      <c r="DM260" s="24"/>
      <c r="DN260" s="24"/>
      <c r="DO260" s="24"/>
      <c r="DP260" s="24"/>
      <c r="DQ260" s="24"/>
      <c r="DR260" s="24"/>
      <c r="DS260" s="24"/>
      <c r="DT260" s="24"/>
      <c r="DU260" s="24"/>
      <c r="DV260" s="24"/>
      <c r="DW260" s="24"/>
      <c r="DX260" s="24"/>
      <c r="DY260" s="24"/>
      <c r="DZ260" s="24"/>
      <c r="EA260" s="24"/>
      <c r="EB260" s="24"/>
      <c r="EC260" s="24"/>
      <c r="ED260" s="24"/>
      <c r="EE260" s="24"/>
      <c r="EF260" s="24"/>
      <c r="EG260" s="24"/>
      <c r="EH260" s="24"/>
      <c r="EI260" s="24"/>
      <c r="EJ260" s="24"/>
      <c r="EK260" s="24"/>
      <c r="EL260" s="24"/>
      <c r="EM260" s="24"/>
      <c r="EN260" s="24"/>
      <c r="EO260" s="24"/>
      <c r="EP260" s="24"/>
      <c r="EQ260" s="24"/>
      <c r="ER260" s="24"/>
      <c r="ES260" s="24"/>
      <c r="ET260" s="24"/>
      <c r="EU260" s="24"/>
      <c r="EV260" s="24"/>
      <c r="EW260" s="24"/>
      <c r="EX260" s="24"/>
    </row>
    <row r="261" spans="2:154" ht="14.5" customHeight="1" x14ac:dyDescent="0.35">
      <c r="B261" s="25"/>
      <c r="C261" s="25"/>
      <c r="D261" s="25"/>
      <c r="E261" s="25"/>
      <c r="F261" s="25"/>
      <c r="G261" s="25"/>
      <c r="H261" s="25"/>
      <c r="I261" s="25"/>
      <c r="J261" s="25"/>
      <c r="K261" s="25"/>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c r="DA261" s="24"/>
      <c r="DB261" s="24"/>
      <c r="DC261" s="24"/>
      <c r="DD261" s="24"/>
      <c r="DE261" s="24"/>
      <c r="DF261" s="24"/>
      <c r="DG261" s="24"/>
      <c r="DH261" s="24"/>
      <c r="DI261" s="24"/>
      <c r="DJ261" s="24"/>
      <c r="DK261" s="24"/>
      <c r="DL261" s="24"/>
      <c r="DM261" s="24"/>
      <c r="DN261" s="24"/>
      <c r="DO261" s="24"/>
      <c r="DP261" s="24"/>
      <c r="DQ261" s="24"/>
      <c r="DR261" s="24"/>
      <c r="DS261" s="24"/>
      <c r="DT261" s="24"/>
      <c r="DU261" s="24"/>
      <c r="DV261" s="24"/>
      <c r="DW261" s="24"/>
      <c r="DX261" s="24"/>
      <c r="DY261" s="24"/>
      <c r="DZ261" s="24"/>
      <c r="EA261" s="24"/>
      <c r="EB261" s="24"/>
      <c r="EC261" s="24"/>
      <c r="ED261" s="24"/>
      <c r="EE261" s="24"/>
      <c r="EF261" s="24"/>
      <c r="EG261" s="24"/>
      <c r="EH261" s="24"/>
      <c r="EI261" s="24"/>
      <c r="EJ261" s="24"/>
      <c r="EK261" s="24"/>
      <c r="EL261" s="24"/>
      <c r="EM261" s="24"/>
      <c r="EN261" s="24"/>
      <c r="EO261" s="24"/>
      <c r="EP261" s="24"/>
      <c r="EQ261" s="24"/>
      <c r="ER261" s="24"/>
      <c r="ES261" s="24"/>
      <c r="ET261" s="24"/>
      <c r="EU261" s="24"/>
      <c r="EV261" s="24"/>
      <c r="EW261" s="24"/>
      <c r="EX261" s="24"/>
    </row>
    <row r="262" spans="2:154" ht="14.5" customHeight="1" x14ac:dyDescent="0.35">
      <c r="B262" s="25"/>
      <c r="C262" s="25"/>
      <c r="D262" s="25"/>
      <c r="E262" s="25"/>
      <c r="F262" s="25"/>
      <c r="G262" s="25"/>
      <c r="H262" s="25"/>
      <c r="I262" s="25"/>
      <c r="J262" s="25"/>
      <c r="K262" s="25"/>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c r="DA262" s="24"/>
      <c r="DB262" s="24"/>
      <c r="DC262" s="24"/>
      <c r="DD262" s="24"/>
      <c r="DE262" s="24"/>
      <c r="DF262" s="24"/>
      <c r="DG262" s="24"/>
      <c r="DH262" s="24"/>
      <c r="DI262" s="24"/>
      <c r="DJ262" s="24"/>
      <c r="DK262" s="24"/>
      <c r="DL262" s="24"/>
      <c r="DM262" s="24"/>
      <c r="DN262" s="24"/>
      <c r="DO262" s="24"/>
      <c r="DP262" s="24"/>
      <c r="DQ262" s="24"/>
      <c r="DR262" s="24"/>
      <c r="DS262" s="24"/>
      <c r="DT262" s="24"/>
      <c r="DU262" s="24"/>
      <c r="DV262" s="24"/>
      <c r="DW262" s="24"/>
      <c r="DX262" s="24"/>
      <c r="DY262" s="24"/>
      <c r="DZ262" s="24"/>
      <c r="EA262" s="24"/>
      <c r="EB262" s="24"/>
      <c r="EC262" s="24"/>
      <c r="ED262" s="24"/>
      <c r="EE262" s="24"/>
      <c r="EF262" s="24"/>
      <c r="EG262" s="24"/>
      <c r="EH262" s="24"/>
      <c r="EI262" s="24"/>
      <c r="EJ262" s="24"/>
      <c r="EK262" s="24"/>
      <c r="EL262" s="24"/>
      <c r="EM262" s="24"/>
      <c r="EN262" s="24"/>
      <c r="EO262" s="24"/>
      <c r="EP262" s="24"/>
      <c r="EQ262" s="24"/>
      <c r="ER262" s="24"/>
      <c r="ES262" s="24"/>
      <c r="ET262" s="24"/>
      <c r="EU262" s="24"/>
      <c r="EV262" s="24"/>
      <c r="EW262" s="24"/>
      <c r="EX262" s="24"/>
    </row>
    <row r="263" spans="2:154" ht="14.5" customHeight="1" x14ac:dyDescent="0.35">
      <c r="B263" s="25"/>
      <c r="C263" s="25"/>
      <c r="D263" s="25"/>
      <c r="E263" s="25"/>
      <c r="F263" s="25"/>
      <c r="G263" s="25"/>
      <c r="H263" s="25"/>
      <c r="I263" s="25"/>
      <c r="J263" s="25"/>
      <c r="K263" s="25"/>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c r="DA263" s="24"/>
      <c r="DB263" s="24"/>
      <c r="DC263" s="24"/>
      <c r="DD263" s="24"/>
      <c r="DE263" s="24"/>
      <c r="DF263" s="24"/>
      <c r="DG263" s="24"/>
      <c r="DH263" s="24"/>
      <c r="DI263" s="24"/>
      <c r="DJ263" s="24"/>
      <c r="DK263" s="24"/>
      <c r="DL263" s="24"/>
      <c r="DM263" s="24"/>
      <c r="DN263" s="24"/>
      <c r="DO263" s="24"/>
      <c r="DP263" s="24"/>
      <c r="DQ263" s="24"/>
      <c r="DR263" s="24"/>
      <c r="DS263" s="24"/>
      <c r="DT263" s="24"/>
      <c r="DU263" s="24"/>
      <c r="DV263" s="24"/>
      <c r="DW263" s="24"/>
      <c r="DX263" s="24"/>
      <c r="DY263" s="24"/>
      <c r="DZ263" s="24"/>
      <c r="EA263" s="24"/>
      <c r="EB263" s="24"/>
      <c r="EC263" s="24"/>
      <c r="ED263" s="24"/>
      <c r="EE263" s="24"/>
      <c r="EF263" s="24"/>
      <c r="EG263" s="24"/>
      <c r="EH263" s="24"/>
      <c r="EI263" s="24"/>
      <c r="EJ263" s="24"/>
      <c r="EK263" s="24"/>
      <c r="EL263" s="24"/>
      <c r="EM263" s="24"/>
      <c r="EN263" s="24"/>
      <c r="EO263" s="24"/>
      <c r="EP263" s="24"/>
      <c r="EQ263" s="24"/>
      <c r="ER263" s="24"/>
      <c r="ES263" s="24"/>
      <c r="ET263" s="24"/>
      <c r="EU263" s="24"/>
      <c r="EV263" s="24"/>
      <c r="EW263" s="24"/>
      <c r="EX263" s="24"/>
    </row>
    <row r="264" spans="2:154" ht="14.5" customHeight="1" x14ac:dyDescent="0.35">
      <c r="B264" s="25"/>
      <c r="C264" s="25"/>
      <c r="D264" s="25"/>
      <c r="E264" s="25"/>
      <c r="F264" s="25"/>
      <c r="G264" s="25"/>
      <c r="H264" s="25"/>
      <c r="I264" s="25"/>
      <c r="J264" s="25"/>
      <c r="K264" s="25"/>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c r="DA264" s="24"/>
      <c r="DB264" s="24"/>
      <c r="DC264" s="24"/>
      <c r="DD264" s="24"/>
      <c r="DE264" s="24"/>
      <c r="DF264" s="24"/>
      <c r="DG264" s="24"/>
      <c r="DH264" s="24"/>
      <c r="DI264" s="24"/>
      <c r="DJ264" s="24"/>
      <c r="DK264" s="24"/>
      <c r="DL264" s="24"/>
      <c r="DM264" s="24"/>
      <c r="DN264" s="24"/>
      <c r="DO264" s="24"/>
      <c r="DP264" s="24"/>
      <c r="DQ264" s="24"/>
      <c r="DR264" s="24"/>
      <c r="DS264" s="24"/>
      <c r="DT264" s="24"/>
      <c r="DU264" s="24"/>
      <c r="DV264" s="24"/>
      <c r="DW264" s="24"/>
      <c r="DX264" s="24"/>
      <c r="DY264" s="24"/>
      <c r="DZ264" s="24"/>
      <c r="EA264" s="24"/>
      <c r="EB264" s="24"/>
      <c r="EC264" s="24"/>
      <c r="ED264" s="24"/>
      <c r="EE264" s="24"/>
      <c r="EF264" s="24"/>
      <c r="EG264" s="24"/>
      <c r="EH264" s="24"/>
      <c r="EI264" s="24"/>
      <c r="EJ264" s="24"/>
      <c r="EK264" s="24"/>
      <c r="EL264" s="24"/>
      <c r="EM264" s="24"/>
      <c r="EN264" s="24"/>
      <c r="EO264" s="24"/>
      <c r="EP264" s="24"/>
      <c r="EQ264" s="24"/>
      <c r="ER264" s="24"/>
      <c r="ES264" s="24"/>
      <c r="ET264" s="24"/>
      <c r="EU264" s="24"/>
      <c r="EV264" s="24"/>
      <c r="EW264" s="24"/>
      <c r="EX264" s="24"/>
    </row>
    <row r="265" spans="2:154" ht="14.5" customHeight="1" x14ac:dyDescent="0.35">
      <c r="B265" s="25"/>
      <c r="C265" s="25"/>
      <c r="D265" s="25"/>
      <c r="E265" s="25"/>
      <c r="F265" s="25"/>
      <c r="G265" s="25"/>
      <c r="H265" s="25"/>
      <c r="I265" s="25"/>
      <c r="J265" s="25"/>
      <c r="K265" s="25"/>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c r="CW265" s="24"/>
      <c r="CX265" s="24"/>
      <c r="CY265" s="24"/>
      <c r="CZ265" s="24"/>
      <c r="DA265" s="24"/>
      <c r="DB265" s="24"/>
      <c r="DC265" s="24"/>
      <c r="DD265" s="24"/>
      <c r="DE265" s="24"/>
      <c r="DF265" s="24"/>
      <c r="DG265" s="24"/>
      <c r="DH265" s="24"/>
      <c r="DI265" s="24"/>
      <c r="DJ265" s="24"/>
      <c r="DK265" s="24"/>
      <c r="DL265" s="24"/>
      <c r="DM265" s="24"/>
      <c r="DN265" s="24"/>
      <c r="DO265" s="24"/>
      <c r="DP265" s="24"/>
      <c r="DQ265" s="24"/>
      <c r="DR265" s="24"/>
      <c r="DS265" s="24"/>
      <c r="DT265" s="24"/>
      <c r="DU265" s="24"/>
      <c r="DV265" s="24"/>
      <c r="DW265" s="24"/>
      <c r="DX265" s="24"/>
      <c r="DY265" s="24"/>
      <c r="DZ265" s="24"/>
      <c r="EA265" s="24"/>
      <c r="EB265" s="24"/>
      <c r="EC265" s="24"/>
      <c r="ED265" s="24"/>
      <c r="EE265" s="24"/>
      <c r="EF265" s="24"/>
      <c r="EG265" s="24"/>
      <c r="EH265" s="24"/>
      <c r="EI265" s="24"/>
      <c r="EJ265" s="24"/>
      <c r="EK265" s="24"/>
      <c r="EL265" s="24"/>
      <c r="EM265" s="24"/>
      <c r="EN265" s="24"/>
      <c r="EO265" s="24"/>
      <c r="EP265" s="24"/>
      <c r="EQ265" s="24"/>
      <c r="ER265" s="24"/>
      <c r="ES265" s="24"/>
      <c r="ET265" s="24"/>
      <c r="EU265" s="24"/>
      <c r="EV265" s="24"/>
      <c r="EW265" s="24"/>
      <c r="EX265" s="24"/>
    </row>
    <row r="266" spans="2:154" ht="14.5" customHeight="1" x14ac:dyDescent="0.35">
      <c r="B266" s="25"/>
      <c r="C266" s="25"/>
      <c r="D266" s="25"/>
      <c r="E266" s="25"/>
      <c r="F266" s="25"/>
      <c r="G266" s="25"/>
      <c r="H266" s="25"/>
      <c r="I266" s="25"/>
      <c r="J266" s="25"/>
      <c r="K266" s="25"/>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c r="CW266" s="24"/>
      <c r="CX266" s="24"/>
      <c r="CY266" s="24"/>
      <c r="CZ266" s="24"/>
      <c r="DA266" s="24"/>
      <c r="DB266" s="24"/>
      <c r="DC266" s="24"/>
      <c r="DD266" s="24"/>
      <c r="DE266" s="24"/>
      <c r="DF266" s="24"/>
      <c r="DG266" s="24"/>
      <c r="DH266" s="24"/>
      <c r="DI266" s="24"/>
      <c r="DJ266" s="24"/>
      <c r="DK266" s="24"/>
      <c r="DL266" s="24"/>
      <c r="DM266" s="24"/>
      <c r="DN266" s="24"/>
      <c r="DO266" s="24"/>
      <c r="DP266" s="24"/>
      <c r="DQ266" s="24"/>
      <c r="DR266" s="24"/>
      <c r="DS266" s="24"/>
      <c r="DT266" s="24"/>
      <c r="DU266" s="24"/>
      <c r="DV266" s="24"/>
      <c r="DW266" s="24"/>
      <c r="DX266" s="24"/>
      <c r="DY266" s="24"/>
      <c r="DZ266" s="24"/>
      <c r="EA266" s="24"/>
      <c r="EB266" s="24"/>
      <c r="EC266" s="24"/>
      <c r="ED266" s="24"/>
      <c r="EE266" s="24"/>
      <c r="EF266" s="24"/>
      <c r="EG266" s="24"/>
      <c r="EH266" s="24"/>
      <c r="EI266" s="24"/>
      <c r="EJ266" s="24"/>
      <c r="EK266" s="24"/>
      <c r="EL266" s="24"/>
      <c r="EM266" s="24"/>
      <c r="EN266" s="24"/>
      <c r="EO266" s="24"/>
      <c r="EP266" s="24"/>
      <c r="EQ266" s="24"/>
      <c r="ER266" s="24"/>
      <c r="ES266" s="24"/>
      <c r="ET266" s="24"/>
      <c r="EU266" s="24"/>
      <c r="EV266" s="24"/>
      <c r="EW266" s="24"/>
      <c r="EX266" s="24"/>
    </row>
    <row r="267" spans="2:154" ht="14.5" customHeight="1" x14ac:dyDescent="0.35">
      <c r="B267" s="25"/>
      <c r="C267" s="25"/>
      <c r="D267" s="25"/>
      <c r="E267" s="25"/>
      <c r="F267" s="25"/>
      <c r="G267" s="25"/>
      <c r="H267" s="25"/>
      <c r="I267" s="25"/>
      <c r="J267" s="25"/>
      <c r="K267" s="25"/>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c r="CW267" s="24"/>
      <c r="CX267" s="24"/>
      <c r="CY267" s="24"/>
      <c r="CZ267" s="24"/>
      <c r="DA267" s="24"/>
      <c r="DB267" s="24"/>
      <c r="DC267" s="24"/>
      <c r="DD267" s="24"/>
      <c r="DE267" s="24"/>
      <c r="DF267" s="24"/>
      <c r="DG267" s="24"/>
      <c r="DH267" s="24"/>
      <c r="DI267" s="24"/>
      <c r="DJ267" s="24"/>
      <c r="DK267" s="24"/>
      <c r="DL267" s="24"/>
      <c r="DM267" s="24"/>
      <c r="DN267" s="24"/>
      <c r="DO267" s="24"/>
      <c r="DP267" s="24"/>
      <c r="DQ267" s="24"/>
      <c r="DR267" s="24"/>
      <c r="DS267" s="24"/>
      <c r="DT267" s="24"/>
      <c r="DU267" s="24"/>
      <c r="DV267" s="24"/>
      <c r="DW267" s="24"/>
      <c r="DX267" s="24"/>
      <c r="DY267" s="24"/>
      <c r="DZ267" s="24"/>
      <c r="EA267" s="24"/>
      <c r="EB267" s="24"/>
      <c r="EC267" s="24"/>
      <c r="ED267" s="24"/>
      <c r="EE267" s="24"/>
      <c r="EF267" s="24"/>
      <c r="EG267" s="24"/>
      <c r="EH267" s="24"/>
      <c r="EI267" s="24"/>
      <c r="EJ267" s="24"/>
      <c r="EK267" s="24"/>
      <c r="EL267" s="24"/>
      <c r="EM267" s="24"/>
      <c r="EN267" s="24"/>
      <c r="EO267" s="24"/>
      <c r="EP267" s="24"/>
      <c r="EQ267" s="24"/>
      <c r="ER267" s="24"/>
      <c r="ES267" s="24"/>
      <c r="ET267" s="24"/>
      <c r="EU267" s="24"/>
      <c r="EV267" s="24"/>
      <c r="EW267" s="24"/>
      <c r="EX267" s="24"/>
    </row>
    <row r="268" spans="2:154" ht="14.5" customHeight="1" x14ac:dyDescent="0.35">
      <c r="B268" s="25"/>
      <c r="C268" s="25"/>
      <c r="D268" s="25"/>
      <c r="E268" s="25"/>
      <c r="F268" s="25"/>
      <c r="G268" s="25"/>
      <c r="H268" s="25"/>
      <c r="I268" s="25"/>
      <c r="J268" s="25"/>
      <c r="K268" s="25"/>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c r="CW268" s="24"/>
      <c r="CX268" s="24"/>
      <c r="CY268" s="24"/>
      <c r="CZ268" s="24"/>
      <c r="DA268" s="24"/>
      <c r="DB268" s="24"/>
      <c r="DC268" s="24"/>
      <c r="DD268" s="24"/>
      <c r="DE268" s="24"/>
      <c r="DF268" s="24"/>
      <c r="DG268" s="24"/>
      <c r="DH268" s="24"/>
      <c r="DI268" s="24"/>
      <c r="DJ268" s="24"/>
      <c r="DK268" s="24"/>
      <c r="DL268" s="24"/>
      <c r="DM268" s="24"/>
      <c r="DN268" s="24"/>
      <c r="DO268" s="24"/>
      <c r="DP268" s="24"/>
      <c r="DQ268" s="24"/>
      <c r="DR268" s="24"/>
      <c r="DS268" s="24"/>
      <c r="DT268" s="24"/>
      <c r="DU268" s="24"/>
      <c r="DV268" s="24"/>
      <c r="DW268" s="24"/>
      <c r="DX268" s="24"/>
      <c r="DY268" s="24"/>
      <c r="DZ268" s="24"/>
      <c r="EA268" s="24"/>
      <c r="EB268" s="24"/>
      <c r="EC268" s="24"/>
      <c r="ED268" s="24"/>
      <c r="EE268" s="24"/>
      <c r="EF268" s="24"/>
      <c r="EG268" s="24"/>
      <c r="EH268" s="24"/>
      <c r="EI268" s="24"/>
      <c r="EJ268" s="24"/>
      <c r="EK268" s="24"/>
      <c r="EL268" s="24"/>
      <c r="EM268" s="24"/>
      <c r="EN268" s="24"/>
      <c r="EO268" s="24"/>
      <c r="EP268" s="24"/>
      <c r="EQ268" s="24"/>
      <c r="ER268" s="24"/>
      <c r="ES268" s="24"/>
      <c r="ET268" s="24"/>
      <c r="EU268" s="24"/>
      <c r="EV268" s="24"/>
      <c r="EW268" s="24"/>
      <c r="EX268" s="24"/>
    </row>
    <row r="269" spans="2:154" ht="14.5" customHeight="1" x14ac:dyDescent="0.35">
      <c r="B269" s="25"/>
      <c r="C269" s="25"/>
      <c r="D269" s="25"/>
      <c r="E269" s="25"/>
      <c r="F269" s="25"/>
      <c r="G269" s="25"/>
      <c r="H269" s="25"/>
      <c r="I269" s="25"/>
      <c r="J269" s="25"/>
      <c r="K269" s="25"/>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c r="CW269" s="24"/>
      <c r="CX269" s="24"/>
      <c r="CY269" s="24"/>
      <c r="CZ269" s="24"/>
      <c r="DA269" s="24"/>
      <c r="DB269" s="24"/>
      <c r="DC269" s="24"/>
      <c r="DD269" s="24"/>
      <c r="DE269" s="24"/>
      <c r="DF269" s="24"/>
      <c r="DG269" s="24"/>
      <c r="DH269" s="24"/>
      <c r="DI269" s="24"/>
      <c r="DJ269" s="24"/>
      <c r="DK269" s="24"/>
      <c r="DL269" s="24"/>
      <c r="DM269" s="24"/>
      <c r="DN269" s="24"/>
      <c r="DO269" s="24"/>
      <c r="DP269" s="24"/>
      <c r="DQ269" s="24"/>
      <c r="DR269" s="24"/>
      <c r="DS269" s="24"/>
      <c r="DT269" s="24"/>
      <c r="DU269" s="24"/>
      <c r="DV269" s="24"/>
      <c r="DW269" s="24"/>
      <c r="DX269" s="24"/>
      <c r="DY269" s="24"/>
      <c r="DZ269" s="24"/>
      <c r="EA269" s="24"/>
      <c r="EB269" s="24"/>
      <c r="EC269" s="24"/>
      <c r="ED269" s="24"/>
      <c r="EE269" s="24"/>
      <c r="EF269" s="24"/>
      <c r="EG269" s="24"/>
      <c r="EH269" s="24"/>
      <c r="EI269" s="24"/>
      <c r="EJ269" s="24"/>
      <c r="EK269" s="24"/>
      <c r="EL269" s="24"/>
      <c r="EM269" s="24"/>
      <c r="EN269" s="24"/>
      <c r="EO269" s="24"/>
      <c r="EP269" s="24"/>
      <c r="EQ269" s="24"/>
      <c r="ER269" s="24"/>
      <c r="ES269" s="24"/>
      <c r="ET269" s="24"/>
      <c r="EU269" s="24"/>
      <c r="EV269" s="24"/>
      <c r="EW269" s="24"/>
      <c r="EX269" s="24"/>
    </row>
    <row r="270" spans="2:154" ht="14.5" customHeight="1" x14ac:dyDescent="0.35">
      <c r="B270" s="25"/>
      <c r="C270" s="25"/>
      <c r="D270" s="25"/>
      <c r="E270" s="25"/>
      <c r="F270" s="25"/>
      <c r="G270" s="25"/>
      <c r="H270" s="25"/>
      <c r="I270" s="25"/>
      <c r="J270" s="25"/>
      <c r="K270" s="25"/>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c r="CM270" s="24"/>
      <c r="CN270" s="24"/>
      <c r="CO270" s="24"/>
      <c r="CP270" s="24"/>
      <c r="CQ270" s="24"/>
      <c r="CR270" s="24"/>
      <c r="CS270" s="24"/>
      <c r="CT270" s="24"/>
      <c r="CU270" s="24"/>
      <c r="CV270" s="24"/>
      <c r="CW270" s="24"/>
      <c r="CX270" s="24"/>
      <c r="CY270" s="24"/>
      <c r="CZ270" s="24"/>
      <c r="DA270" s="24"/>
      <c r="DB270" s="24"/>
      <c r="DC270" s="24"/>
      <c r="DD270" s="24"/>
      <c r="DE270" s="24"/>
      <c r="DF270" s="24"/>
      <c r="DG270" s="24"/>
      <c r="DH270" s="24"/>
      <c r="DI270" s="24"/>
      <c r="DJ270" s="24"/>
      <c r="DK270" s="24"/>
      <c r="DL270" s="24"/>
      <c r="DM270" s="24"/>
      <c r="DN270" s="24"/>
      <c r="DO270" s="24"/>
      <c r="DP270" s="24"/>
      <c r="DQ270" s="24"/>
      <c r="DR270" s="24"/>
      <c r="DS270" s="24"/>
      <c r="DT270" s="24"/>
      <c r="DU270" s="24"/>
      <c r="DV270" s="24"/>
      <c r="DW270" s="24"/>
      <c r="DX270" s="24"/>
      <c r="DY270" s="24"/>
      <c r="DZ270" s="24"/>
      <c r="EA270" s="24"/>
      <c r="EB270" s="24"/>
      <c r="EC270" s="24"/>
      <c r="ED270" s="24"/>
      <c r="EE270" s="24"/>
      <c r="EF270" s="24"/>
      <c r="EG270" s="24"/>
      <c r="EH270" s="24"/>
      <c r="EI270" s="24"/>
      <c r="EJ270" s="24"/>
      <c r="EK270" s="24"/>
      <c r="EL270" s="24"/>
      <c r="EM270" s="24"/>
      <c r="EN270" s="24"/>
      <c r="EO270" s="24"/>
      <c r="EP270" s="24"/>
      <c r="EQ270" s="24"/>
      <c r="ER270" s="24"/>
      <c r="ES270" s="24"/>
      <c r="ET270" s="24"/>
      <c r="EU270" s="24"/>
      <c r="EV270" s="24"/>
      <c r="EW270" s="24"/>
      <c r="EX270" s="24"/>
    </row>
    <row r="271" spans="2:154" ht="14.5" customHeight="1" x14ac:dyDescent="0.35">
      <c r="B271" s="25"/>
      <c r="C271" s="25"/>
      <c r="D271" s="25"/>
      <c r="E271" s="25"/>
      <c r="F271" s="25"/>
      <c r="G271" s="25"/>
      <c r="H271" s="25"/>
      <c r="I271" s="25"/>
      <c r="J271" s="25"/>
      <c r="K271" s="25"/>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c r="CM271" s="24"/>
      <c r="CN271" s="24"/>
      <c r="CO271" s="24"/>
      <c r="CP271" s="24"/>
      <c r="CQ271" s="24"/>
      <c r="CR271" s="24"/>
      <c r="CS271" s="24"/>
      <c r="CT271" s="24"/>
      <c r="CU271" s="24"/>
      <c r="CV271" s="24"/>
      <c r="CW271" s="24"/>
      <c r="CX271" s="24"/>
      <c r="CY271" s="24"/>
      <c r="CZ271" s="24"/>
      <c r="DA271" s="24"/>
      <c r="DB271" s="24"/>
      <c r="DC271" s="24"/>
      <c r="DD271" s="24"/>
      <c r="DE271" s="24"/>
      <c r="DF271" s="24"/>
      <c r="DG271" s="24"/>
      <c r="DH271" s="24"/>
      <c r="DI271" s="24"/>
      <c r="DJ271" s="24"/>
      <c r="DK271" s="24"/>
      <c r="DL271" s="24"/>
      <c r="DM271" s="24"/>
      <c r="DN271" s="24"/>
      <c r="DO271" s="24"/>
      <c r="DP271" s="24"/>
      <c r="DQ271" s="24"/>
      <c r="DR271" s="24"/>
      <c r="DS271" s="24"/>
      <c r="DT271" s="24"/>
      <c r="DU271" s="24"/>
      <c r="DV271" s="24"/>
      <c r="DW271" s="24"/>
      <c r="DX271" s="24"/>
      <c r="DY271" s="24"/>
      <c r="DZ271" s="24"/>
      <c r="EA271" s="24"/>
      <c r="EB271" s="24"/>
      <c r="EC271" s="24"/>
      <c r="ED271" s="24"/>
      <c r="EE271" s="24"/>
      <c r="EF271" s="24"/>
      <c r="EG271" s="24"/>
      <c r="EH271" s="24"/>
      <c r="EI271" s="24"/>
      <c r="EJ271" s="24"/>
      <c r="EK271" s="24"/>
      <c r="EL271" s="24"/>
      <c r="EM271" s="24"/>
      <c r="EN271" s="24"/>
      <c r="EO271" s="24"/>
      <c r="EP271" s="24"/>
      <c r="EQ271" s="24"/>
      <c r="ER271" s="24"/>
      <c r="ES271" s="24"/>
      <c r="ET271" s="24"/>
      <c r="EU271" s="24"/>
      <c r="EV271" s="24"/>
      <c r="EW271" s="24"/>
      <c r="EX271" s="24"/>
    </row>
    <row r="272" spans="2:154" ht="14.5" customHeight="1" x14ac:dyDescent="0.35">
      <c r="B272" s="25"/>
      <c r="C272" s="25"/>
      <c r="D272" s="25"/>
      <c r="E272" s="25"/>
      <c r="F272" s="25"/>
      <c r="G272" s="25"/>
      <c r="H272" s="25"/>
      <c r="I272" s="25"/>
      <c r="J272" s="25"/>
      <c r="K272" s="25"/>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c r="CM272" s="24"/>
      <c r="CN272" s="24"/>
      <c r="CO272" s="24"/>
      <c r="CP272" s="24"/>
      <c r="CQ272" s="24"/>
      <c r="CR272" s="24"/>
      <c r="CS272" s="24"/>
      <c r="CT272" s="24"/>
      <c r="CU272" s="24"/>
      <c r="CV272" s="24"/>
      <c r="CW272" s="24"/>
      <c r="CX272" s="24"/>
      <c r="CY272" s="24"/>
      <c r="CZ272" s="24"/>
      <c r="DA272" s="24"/>
      <c r="DB272" s="24"/>
      <c r="DC272" s="24"/>
      <c r="DD272" s="24"/>
      <c r="DE272" s="24"/>
      <c r="DF272" s="24"/>
      <c r="DG272" s="24"/>
      <c r="DH272" s="24"/>
      <c r="DI272" s="24"/>
      <c r="DJ272" s="24"/>
      <c r="DK272" s="24"/>
      <c r="DL272" s="24"/>
      <c r="DM272" s="24"/>
      <c r="DN272" s="24"/>
      <c r="DO272" s="24"/>
      <c r="DP272" s="24"/>
      <c r="DQ272" s="24"/>
      <c r="DR272" s="24"/>
      <c r="DS272" s="24"/>
      <c r="DT272" s="24"/>
      <c r="DU272" s="24"/>
      <c r="DV272" s="24"/>
      <c r="DW272" s="24"/>
      <c r="DX272" s="24"/>
      <c r="DY272" s="24"/>
      <c r="DZ272" s="24"/>
      <c r="EA272" s="24"/>
      <c r="EB272" s="24"/>
      <c r="EC272" s="24"/>
      <c r="ED272" s="24"/>
      <c r="EE272" s="24"/>
      <c r="EF272" s="24"/>
      <c r="EG272" s="24"/>
      <c r="EH272" s="24"/>
      <c r="EI272" s="24"/>
      <c r="EJ272" s="24"/>
      <c r="EK272" s="24"/>
      <c r="EL272" s="24"/>
      <c r="EM272" s="24"/>
      <c r="EN272" s="24"/>
      <c r="EO272" s="24"/>
      <c r="EP272" s="24"/>
      <c r="EQ272" s="24"/>
      <c r="ER272" s="24"/>
      <c r="ES272" s="24"/>
      <c r="ET272" s="24"/>
      <c r="EU272" s="24"/>
      <c r="EV272" s="24"/>
      <c r="EW272" s="24"/>
      <c r="EX272" s="24"/>
    </row>
    <row r="273" spans="2:154" ht="14.5" customHeight="1" x14ac:dyDescent="0.35">
      <c r="B273" s="25"/>
      <c r="C273" s="25"/>
      <c r="D273" s="25"/>
      <c r="E273" s="25"/>
      <c r="F273" s="25"/>
      <c r="G273" s="25"/>
      <c r="H273" s="25"/>
      <c r="I273" s="25"/>
      <c r="J273" s="25"/>
      <c r="K273" s="25"/>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c r="CW273" s="24"/>
      <c r="CX273" s="24"/>
      <c r="CY273" s="24"/>
      <c r="CZ273" s="24"/>
      <c r="DA273" s="24"/>
      <c r="DB273" s="24"/>
      <c r="DC273" s="24"/>
      <c r="DD273" s="24"/>
      <c r="DE273" s="24"/>
      <c r="DF273" s="24"/>
      <c r="DG273" s="24"/>
      <c r="DH273" s="24"/>
      <c r="DI273" s="24"/>
      <c r="DJ273" s="24"/>
      <c r="DK273" s="24"/>
      <c r="DL273" s="24"/>
      <c r="DM273" s="24"/>
      <c r="DN273" s="24"/>
      <c r="DO273" s="24"/>
      <c r="DP273" s="24"/>
      <c r="DQ273" s="24"/>
      <c r="DR273" s="24"/>
      <c r="DS273" s="24"/>
      <c r="DT273" s="24"/>
      <c r="DU273" s="24"/>
      <c r="DV273" s="24"/>
      <c r="DW273" s="24"/>
      <c r="DX273" s="24"/>
      <c r="DY273" s="24"/>
      <c r="DZ273" s="24"/>
      <c r="EA273" s="24"/>
      <c r="EB273" s="24"/>
      <c r="EC273" s="24"/>
      <c r="ED273" s="24"/>
      <c r="EE273" s="24"/>
      <c r="EF273" s="24"/>
      <c r="EG273" s="24"/>
      <c r="EH273" s="24"/>
      <c r="EI273" s="24"/>
      <c r="EJ273" s="24"/>
      <c r="EK273" s="24"/>
      <c r="EL273" s="24"/>
      <c r="EM273" s="24"/>
      <c r="EN273" s="24"/>
      <c r="EO273" s="24"/>
      <c r="EP273" s="24"/>
      <c r="EQ273" s="24"/>
      <c r="ER273" s="24"/>
      <c r="ES273" s="24"/>
      <c r="ET273" s="24"/>
      <c r="EU273" s="24"/>
      <c r="EV273" s="24"/>
      <c r="EW273" s="24"/>
      <c r="EX273" s="24"/>
    </row>
    <row r="274" spans="2:154" ht="14.5" customHeight="1" x14ac:dyDescent="0.35">
      <c r="B274" s="25"/>
      <c r="C274" s="25"/>
      <c r="D274" s="25"/>
      <c r="E274" s="25"/>
      <c r="F274" s="25"/>
      <c r="G274" s="25"/>
      <c r="H274" s="25"/>
      <c r="I274" s="25"/>
      <c r="J274" s="25"/>
      <c r="K274" s="25"/>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c r="CM274" s="24"/>
      <c r="CN274" s="24"/>
      <c r="CO274" s="24"/>
      <c r="CP274" s="24"/>
      <c r="CQ274" s="24"/>
      <c r="CR274" s="24"/>
      <c r="CS274" s="24"/>
      <c r="CT274" s="24"/>
      <c r="CU274" s="24"/>
      <c r="CV274" s="24"/>
      <c r="CW274" s="24"/>
      <c r="CX274" s="24"/>
      <c r="CY274" s="24"/>
      <c r="CZ274" s="24"/>
      <c r="DA274" s="24"/>
      <c r="DB274" s="24"/>
      <c r="DC274" s="24"/>
      <c r="DD274" s="24"/>
      <c r="DE274" s="24"/>
      <c r="DF274" s="24"/>
      <c r="DG274" s="24"/>
      <c r="DH274" s="24"/>
      <c r="DI274" s="24"/>
      <c r="DJ274" s="24"/>
      <c r="DK274" s="24"/>
      <c r="DL274" s="24"/>
      <c r="DM274" s="24"/>
      <c r="DN274" s="24"/>
      <c r="DO274" s="24"/>
      <c r="DP274" s="24"/>
      <c r="DQ274" s="24"/>
      <c r="DR274" s="24"/>
      <c r="DS274" s="24"/>
      <c r="DT274" s="24"/>
      <c r="DU274" s="24"/>
      <c r="DV274" s="24"/>
      <c r="DW274" s="24"/>
      <c r="DX274" s="24"/>
      <c r="DY274" s="24"/>
      <c r="DZ274" s="24"/>
      <c r="EA274" s="24"/>
      <c r="EB274" s="24"/>
      <c r="EC274" s="24"/>
      <c r="ED274" s="24"/>
      <c r="EE274" s="24"/>
      <c r="EF274" s="24"/>
      <c r="EG274" s="24"/>
      <c r="EH274" s="24"/>
      <c r="EI274" s="24"/>
      <c r="EJ274" s="24"/>
      <c r="EK274" s="24"/>
      <c r="EL274" s="24"/>
      <c r="EM274" s="24"/>
      <c r="EN274" s="24"/>
      <c r="EO274" s="24"/>
      <c r="EP274" s="24"/>
      <c r="EQ274" s="24"/>
      <c r="ER274" s="24"/>
      <c r="ES274" s="24"/>
      <c r="ET274" s="24"/>
      <c r="EU274" s="24"/>
      <c r="EV274" s="24"/>
      <c r="EW274" s="24"/>
      <c r="EX274" s="24"/>
    </row>
    <row r="275" spans="2:154" ht="14.5" customHeight="1" x14ac:dyDescent="0.35">
      <c r="B275" s="25"/>
      <c r="C275" s="25"/>
      <c r="D275" s="25"/>
      <c r="E275" s="25"/>
      <c r="F275" s="25"/>
      <c r="G275" s="25"/>
      <c r="H275" s="25"/>
      <c r="I275" s="25"/>
      <c r="J275" s="25"/>
      <c r="K275" s="25"/>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c r="CM275" s="24"/>
      <c r="CN275" s="24"/>
      <c r="CO275" s="24"/>
      <c r="CP275" s="24"/>
      <c r="CQ275" s="24"/>
      <c r="CR275" s="24"/>
      <c r="CS275" s="24"/>
      <c r="CT275" s="24"/>
      <c r="CU275" s="24"/>
      <c r="CV275" s="24"/>
      <c r="CW275" s="24"/>
      <c r="CX275" s="24"/>
      <c r="CY275" s="24"/>
      <c r="CZ275" s="24"/>
      <c r="DA275" s="24"/>
      <c r="DB275" s="24"/>
      <c r="DC275" s="24"/>
      <c r="DD275" s="24"/>
      <c r="DE275" s="24"/>
      <c r="DF275" s="24"/>
      <c r="DG275" s="24"/>
      <c r="DH275" s="24"/>
      <c r="DI275" s="24"/>
      <c r="DJ275" s="24"/>
      <c r="DK275" s="24"/>
      <c r="DL275" s="24"/>
      <c r="DM275" s="24"/>
      <c r="DN275" s="24"/>
      <c r="DO275" s="24"/>
      <c r="DP275" s="24"/>
      <c r="DQ275" s="24"/>
      <c r="DR275" s="24"/>
      <c r="DS275" s="24"/>
      <c r="DT275" s="24"/>
      <c r="DU275" s="24"/>
      <c r="DV275" s="24"/>
      <c r="DW275" s="24"/>
      <c r="DX275" s="24"/>
      <c r="DY275" s="24"/>
      <c r="DZ275" s="24"/>
      <c r="EA275" s="24"/>
      <c r="EB275" s="24"/>
      <c r="EC275" s="24"/>
      <c r="ED275" s="24"/>
      <c r="EE275" s="24"/>
      <c r="EF275" s="24"/>
      <c r="EG275" s="24"/>
      <c r="EH275" s="24"/>
      <c r="EI275" s="24"/>
      <c r="EJ275" s="24"/>
      <c r="EK275" s="24"/>
      <c r="EL275" s="24"/>
      <c r="EM275" s="24"/>
      <c r="EN275" s="24"/>
      <c r="EO275" s="24"/>
      <c r="EP275" s="24"/>
      <c r="EQ275" s="24"/>
      <c r="ER275" s="24"/>
      <c r="ES275" s="24"/>
      <c r="ET275" s="24"/>
      <c r="EU275" s="24"/>
      <c r="EV275" s="24"/>
      <c r="EW275" s="24"/>
      <c r="EX275" s="24"/>
    </row>
    <row r="276" spans="2:154" ht="14.5" customHeight="1" x14ac:dyDescent="0.35">
      <c r="B276" s="25"/>
      <c r="C276" s="25"/>
      <c r="D276" s="25"/>
      <c r="E276" s="25"/>
      <c r="F276" s="25"/>
      <c r="G276" s="25"/>
      <c r="H276" s="25"/>
      <c r="I276" s="25"/>
      <c r="J276" s="25"/>
      <c r="K276" s="25"/>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c r="CM276" s="24"/>
      <c r="CN276" s="24"/>
      <c r="CO276" s="24"/>
      <c r="CP276" s="24"/>
      <c r="CQ276" s="24"/>
      <c r="CR276" s="24"/>
      <c r="CS276" s="24"/>
      <c r="CT276" s="24"/>
      <c r="CU276" s="24"/>
      <c r="CV276" s="24"/>
      <c r="CW276" s="24"/>
      <c r="CX276" s="24"/>
      <c r="CY276" s="24"/>
      <c r="CZ276" s="24"/>
      <c r="DA276" s="24"/>
      <c r="DB276" s="24"/>
      <c r="DC276" s="24"/>
      <c r="DD276" s="24"/>
      <c r="DE276" s="24"/>
      <c r="DF276" s="24"/>
      <c r="DG276" s="24"/>
      <c r="DH276" s="24"/>
      <c r="DI276" s="24"/>
      <c r="DJ276" s="24"/>
      <c r="DK276" s="24"/>
      <c r="DL276" s="24"/>
      <c r="DM276" s="24"/>
      <c r="DN276" s="24"/>
      <c r="DO276" s="24"/>
      <c r="DP276" s="24"/>
      <c r="DQ276" s="24"/>
      <c r="DR276" s="24"/>
      <c r="DS276" s="24"/>
      <c r="DT276" s="24"/>
      <c r="DU276" s="24"/>
      <c r="DV276" s="24"/>
      <c r="DW276" s="24"/>
      <c r="DX276" s="24"/>
      <c r="DY276" s="24"/>
      <c r="DZ276" s="24"/>
      <c r="EA276" s="24"/>
      <c r="EB276" s="24"/>
      <c r="EC276" s="24"/>
      <c r="ED276" s="24"/>
      <c r="EE276" s="24"/>
      <c r="EF276" s="24"/>
      <c r="EG276" s="24"/>
      <c r="EH276" s="24"/>
      <c r="EI276" s="24"/>
      <c r="EJ276" s="24"/>
      <c r="EK276" s="24"/>
      <c r="EL276" s="24"/>
      <c r="EM276" s="24"/>
      <c r="EN276" s="24"/>
      <c r="EO276" s="24"/>
      <c r="EP276" s="24"/>
      <c r="EQ276" s="24"/>
      <c r="ER276" s="24"/>
      <c r="ES276" s="24"/>
      <c r="ET276" s="24"/>
      <c r="EU276" s="24"/>
      <c r="EV276" s="24"/>
      <c r="EW276" s="24"/>
      <c r="EX276" s="24"/>
    </row>
    <row r="277" spans="2:154" ht="14.5" customHeight="1" x14ac:dyDescent="0.35">
      <c r="B277" s="25"/>
      <c r="C277" s="25"/>
      <c r="D277" s="25"/>
      <c r="E277" s="25"/>
      <c r="F277" s="25"/>
      <c r="G277" s="25"/>
      <c r="H277" s="25"/>
      <c r="I277" s="25"/>
      <c r="J277" s="25"/>
      <c r="K277" s="25"/>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c r="CM277" s="24"/>
      <c r="CN277" s="24"/>
      <c r="CO277" s="24"/>
      <c r="CP277" s="24"/>
      <c r="CQ277" s="24"/>
      <c r="CR277" s="24"/>
      <c r="CS277" s="24"/>
      <c r="CT277" s="24"/>
      <c r="CU277" s="24"/>
      <c r="CV277" s="24"/>
      <c r="CW277" s="24"/>
      <c r="CX277" s="24"/>
      <c r="CY277" s="24"/>
      <c r="CZ277" s="24"/>
      <c r="DA277" s="24"/>
      <c r="DB277" s="24"/>
      <c r="DC277" s="24"/>
      <c r="DD277" s="24"/>
      <c r="DE277" s="24"/>
      <c r="DF277" s="24"/>
      <c r="DG277" s="24"/>
      <c r="DH277" s="24"/>
      <c r="DI277" s="24"/>
      <c r="DJ277" s="24"/>
      <c r="DK277" s="24"/>
      <c r="DL277" s="24"/>
      <c r="DM277" s="24"/>
      <c r="DN277" s="24"/>
      <c r="DO277" s="24"/>
      <c r="DP277" s="24"/>
      <c r="DQ277" s="24"/>
      <c r="DR277" s="24"/>
      <c r="DS277" s="24"/>
      <c r="DT277" s="24"/>
      <c r="DU277" s="24"/>
      <c r="DV277" s="24"/>
      <c r="DW277" s="24"/>
      <c r="DX277" s="24"/>
      <c r="DY277" s="24"/>
      <c r="DZ277" s="24"/>
      <c r="EA277" s="24"/>
      <c r="EB277" s="24"/>
      <c r="EC277" s="24"/>
      <c r="ED277" s="24"/>
      <c r="EE277" s="24"/>
      <c r="EF277" s="24"/>
      <c r="EG277" s="24"/>
      <c r="EH277" s="24"/>
      <c r="EI277" s="24"/>
      <c r="EJ277" s="24"/>
      <c r="EK277" s="24"/>
      <c r="EL277" s="24"/>
      <c r="EM277" s="24"/>
      <c r="EN277" s="24"/>
      <c r="EO277" s="24"/>
      <c r="EP277" s="24"/>
      <c r="EQ277" s="24"/>
      <c r="ER277" s="24"/>
      <c r="ES277" s="24"/>
      <c r="ET277" s="24"/>
      <c r="EU277" s="24"/>
      <c r="EV277" s="24"/>
      <c r="EW277" s="24"/>
      <c r="EX277" s="24"/>
    </row>
    <row r="278" spans="2:154" ht="14.5" customHeight="1" x14ac:dyDescent="0.35">
      <c r="B278" s="25"/>
      <c r="C278" s="25"/>
      <c r="D278" s="25"/>
      <c r="E278" s="25"/>
      <c r="F278" s="25"/>
      <c r="G278" s="25"/>
      <c r="H278" s="25"/>
      <c r="I278" s="25"/>
      <c r="J278" s="25"/>
      <c r="K278" s="25"/>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c r="CM278" s="24"/>
      <c r="CN278" s="24"/>
      <c r="CO278" s="24"/>
      <c r="CP278" s="24"/>
      <c r="CQ278" s="24"/>
      <c r="CR278" s="24"/>
      <c r="CS278" s="24"/>
      <c r="CT278" s="24"/>
      <c r="CU278" s="24"/>
      <c r="CV278" s="24"/>
      <c r="CW278" s="24"/>
      <c r="CX278" s="24"/>
      <c r="CY278" s="24"/>
      <c r="CZ278" s="24"/>
      <c r="DA278" s="24"/>
      <c r="DB278" s="24"/>
      <c r="DC278" s="24"/>
      <c r="DD278" s="24"/>
      <c r="DE278" s="24"/>
      <c r="DF278" s="24"/>
      <c r="DG278" s="24"/>
      <c r="DH278" s="24"/>
      <c r="DI278" s="24"/>
      <c r="DJ278" s="24"/>
      <c r="DK278" s="24"/>
      <c r="DL278" s="24"/>
      <c r="DM278" s="24"/>
      <c r="DN278" s="24"/>
      <c r="DO278" s="24"/>
      <c r="DP278" s="24"/>
      <c r="DQ278" s="24"/>
      <c r="DR278" s="24"/>
      <c r="DS278" s="24"/>
      <c r="DT278" s="24"/>
      <c r="DU278" s="24"/>
      <c r="DV278" s="24"/>
      <c r="DW278" s="24"/>
      <c r="DX278" s="24"/>
      <c r="DY278" s="24"/>
      <c r="DZ278" s="24"/>
      <c r="EA278" s="24"/>
      <c r="EB278" s="24"/>
      <c r="EC278" s="24"/>
      <c r="ED278" s="24"/>
      <c r="EE278" s="24"/>
      <c r="EF278" s="24"/>
      <c r="EG278" s="24"/>
      <c r="EH278" s="24"/>
      <c r="EI278" s="24"/>
      <c r="EJ278" s="24"/>
      <c r="EK278" s="24"/>
      <c r="EL278" s="24"/>
      <c r="EM278" s="24"/>
      <c r="EN278" s="24"/>
      <c r="EO278" s="24"/>
      <c r="EP278" s="24"/>
      <c r="EQ278" s="24"/>
      <c r="ER278" s="24"/>
      <c r="ES278" s="24"/>
      <c r="ET278" s="24"/>
      <c r="EU278" s="24"/>
      <c r="EV278" s="24"/>
      <c r="EW278" s="24"/>
      <c r="EX278" s="24"/>
    </row>
    <row r="279" spans="2:154" ht="14.5" customHeight="1" x14ac:dyDescent="0.35">
      <c r="B279" s="25"/>
      <c r="C279" s="25"/>
      <c r="D279" s="25"/>
      <c r="E279" s="25"/>
      <c r="F279" s="25"/>
      <c r="G279" s="25"/>
      <c r="H279" s="25"/>
      <c r="I279" s="25"/>
      <c r="J279" s="25"/>
      <c r="K279" s="25"/>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c r="CW279" s="24"/>
      <c r="CX279" s="24"/>
      <c r="CY279" s="24"/>
      <c r="CZ279" s="24"/>
      <c r="DA279" s="24"/>
      <c r="DB279" s="24"/>
      <c r="DC279" s="24"/>
      <c r="DD279" s="24"/>
      <c r="DE279" s="24"/>
      <c r="DF279" s="24"/>
      <c r="DG279" s="24"/>
      <c r="DH279" s="24"/>
      <c r="DI279" s="24"/>
      <c r="DJ279" s="24"/>
      <c r="DK279" s="24"/>
      <c r="DL279" s="24"/>
      <c r="DM279" s="24"/>
      <c r="DN279" s="24"/>
      <c r="DO279" s="24"/>
      <c r="DP279" s="24"/>
      <c r="DQ279" s="24"/>
      <c r="DR279" s="24"/>
      <c r="DS279" s="24"/>
      <c r="DT279" s="24"/>
      <c r="DU279" s="24"/>
      <c r="DV279" s="24"/>
      <c r="DW279" s="24"/>
      <c r="DX279" s="24"/>
      <c r="DY279" s="24"/>
      <c r="DZ279" s="24"/>
      <c r="EA279" s="24"/>
      <c r="EB279" s="24"/>
      <c r="EC279" s="24"/>
      <c r="ED279" s="24"/>
      <c r="EE279" s="24"/>
      <c r="EF279" s="24"/>
      <c r="EG279" s="24"/>
      <c r="EH279" s="24"/>
      <c r="EI279" s="24"/>
      <c r="EJ279" s="24"/>
      <c r="EK279" s="24"/>
      <c r="EL279" s="24"/>
      <c r="EM279" s="24"/>
      <c r="EN279" s="24"/>
      <c r="EO279" s="24"/>
      <c r="EP279" s="24"/>
      <c r="EQ279" s="24"/>
      <c r="ER279" s="24"/>
      <c r="ES279" s="24"/>
      <c r="ET279" s="24"/>
      <c r="EU279" s="24"/>
      <c r="EV279" s="24"/>
      <c r="EW279" s="24"/>
      <c r="EX279" s="24"/>
    </row>
    <row r="280" spans="2:154" ht="14.5" customHeight="1" x14ac:dyDescent="0.35">
      <c r="B280" s="25"/>
      <c r="C280" s="25"/>
      <c r="D280" s="25"/>
      <c r="E280" s="25"/>
      <c r="F280" s="25"/>
      <c r="G280" s="25"/>
      <c r="H280" s="25"/>
      <c r="I280" s="25"/>
      <c r="J280" s="25"/>
      <c r="K280" s="25"/>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c r="CM280" s="24"/>
      <c r="CN280" s="24"/>
      <c r="CO280" s="24"/>
      <c r="CP280" s="24"/>
      <c r="CQ280" s="24"/>
      <c r="CR280" s="24"/>
      <c r="CS280" s="24"/>
      <c r="CT280" s="24"/>
      <c r="CU280" s="24"/>
      <c r="CV280" s="24"/>
      <c r="CW280" s="24"/>
      <c r="CX280" s="24"/>
      <c r="CY280" s="24"/>
      <c r="CZ280" s="24"/>
      <c r="DA280" s="24"/>
      <c r="DB280" s="24"/>
      <c r="DC280" s="24"/>
      <c r="DD280" s="24"/>
      <c r="DE280" s="24"/>
      <c r="DF280" s="24"/>
      <c r="DG280" s="24"/>
      <c r="DH280" s="24"/>
      <c r="DI280" s="24"/>
      <c r="DJ280" s="24"/>
      <c r="DK280" s="24"/>
      <c r="DL280" s="24"/>
      <c r="DM280" s="24"/>
      <c r="DN280" s="24"/>
      <c r="DO280" s="24"/>
      <c r="DP280" s="24"/>
      <c r="DQ280" s="24"/>
      <c r="DR280" s="24"/>
      <c r="DS280" s="24"/>
      <c r="DT280" s="24"/>
      <c r="DU280" s="24"/>
      <c r="DV280" s="24"/>
      <c r="DW280" s="24"/>
      <c r="DX280" s="24"/>
      <c r="DY280" s="24"/>
      <c r="DZ280" s="24"/>
      <c r="EA280" s="24"/>
      <c r="EB280" s="24"/>
      <c r="EC280" s="24"/>
      <c r="ED280" s="24"/>
      <c r="EE280" s="24"/>
      <c r="EF280" s="24"/>
      <c r="EG280" s="24"/>
      <c r="EH280" s="24"/>
      <c r="EI280" s="24"/>
      <c r="EJ280" s="24"/>
      <c r="EK280" s="24"/>
      <c r="EL280" s="24"/>
      <c r="EM280" s="24"/>
      <c r="EN280" s="24"/>
      <c r="EO280" s="24"/>
      <c r="EP280" s="24"/>
      <c r="EQ280" s="24"/>
      <c r="ER280" s="24"/>
      <c r="ES280" s="24"/>
      <c r="ET280" s="24"/>
      <c r="EU280" s="24"/>
      <c r="EV280" s="24"/>
      <c r="EW280" s="24"/>
      <c r="EX280" s="24"/>
    </row>
    <row r="281" spans="2:154" ht="14.5" customHeight="1" x14ac:dyDescent="0.35">
      <c r="B281" s="25"/>
      <c r="C281" s="25"/>
      <c r="D281" s="25"/>
      <c r="E281" s="25"/>
      <c r="F281" s="25"/>
      <c r="G281" s="25"/>
      <c r="H281" s="25"/>
      <c r="I281" s="25"/>
      <c r="J281" s="25"/>
      <c r="K281" s="25"/>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c r="CM281" s="24"/>
      <c r="CN281" s="24"/>
      <c r="CO281" s="24"/>
      <c r="CP281" s="24"/>
      <c r="CQ281" s="24"/>
      <c r="CR281" s="24"/>
      <c r="CS281" s="24"/>
      <c r="CT281" s="24"/>
      <c r="CU281" s="24"/>
      <c r="CV281" s="24"/>
      <c r="CW281" s="24"/>
      <c r="CX281" s="24"/>
      <c r="CY281" s="24"/>
      <c r="CZ281" s="24"/>
      <c r="DA281" s="24"/>
      <c r="DB281" s="24"/>
      <c r="DC281" s="24"/>
      <c r="DD281" s="24"/>
      <c r="DE281" s="24"/>
      <c r="DF281" s="24"/>
      <c r="DG281" s="24"/>
      <c r="DH281" s="24"/>
      <c r="DI281" s="24"/>
      <c r="DJ281" s="24"/>
      <c r="DK281" s="24"/>
      <c r="DL281" s="24"/>
      <c r="DM281" s="24"/>
      <c r="DN281" s="24"/>
      <c r="DO281" s="24"/>
      <c r="DP281" s="24"/>
      <c r="DQ281" s="24"/>
      <c r="DR281" s="24"/>
      <c r="DS281" s="24"/>
      <c r="DT281" s="24"/>
      <c r="DU281" s="24"/>
      <c r="DV281" s="24"/>
      <c r="DW281" s="24"/>
      <c r="DX281" s="24"/>
      <c r="DY281" s="24"/>
      <c r="DZ281" s="24"/>
      <c r="EA281" s="24"/>
      <c r="EB281" s="24"/>
      <c r="EC281" s="24"/>
      <c r="ED281" s="24"/>
      <c r="EE281" s="24"/>
      <c r="EF281" s="24"/>
      <c r="EG281" s="24"/>
      <c r="EH281" s="24"/>
      <c r="EI281" s="24"/>
      <c r="EJ281" s="24"/>
      <c r="EK281" s="24"/>
      <c r="EL281" s="24"/>
      <c r="EM281" s="24"/>
      <c r="EN281" s="24"/>
      <c r="EO281" s="24"/>
      <c r="EP281" s="24"/>
      <c r="EQ281" s="24"/>
      <c r="ER281" s="24"/>
      <c r="ES281" s="24"/>
      <c r="ET281" s="24"/>
      <c r="EU281" s="24"/>
      <c r="EV281" s="24"/>
      <c r="EW281" s="24"/>
      <c r="EX281" s="24"/>
    </row>
    <row r="282" spans="2:154" ht="14.5" customHeight="1" x14ac:dyDescent="0.35">
      <c r="B282" s="25"/>
      <c r="C282" s="25"/>
      <c r="D282" s="25"/>
      <c r="E282" s="25"/>
      <c r="F282" s="25"/>
      <c r="G282" s="25"/>
      <c r="H282" s="25"/>
      <c r="I282" s="25"/>
      <c r="J282" s="25"/>
      <c r="K282" s="25"/>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c r="CM282" s="24"/>
      <c r="CN282" s="24"/>
      <c r="CO282" s="24"/>
      <c r="CP282" s="24"/>
      <c r="CQ282" s="24"/>
      <c r="CR282" s="24"/>
      <c r="CS282" s="24"/>
      <c r="CT282" s="24"/>
      <c r="CU282" s="24"/>
      <c r="CV282" s="24"/>
      <c r="CW282" s="24"/>
      <c r="CX282" s="24"/>
      <c r="CY282" s="24"/>
      <c r="CZ282" s="24"/>
      <c r="DA282" s="24"/>
      <c r="DB282" s="24"/>
      <c r="DC282" s="24"/>
      <c r="DD282" s="24"/>
      <c r="DE282" s="24"/>
      <c r="DF282" s="24"/>
      <c r="DG282" s="24"/>
      <c r="DH282" s="24"/>
      <c r="DI282" s="24"/>
      <c r="DJ282" s="24"/>
      <c r="DK282" s="24"/>
      <c r="DL282" s="24"/>
      <c r="DM282" s="24"/>
      <c r="DN282" s="24"/>
      <c r="DO282" s="24"/>
      <c r="DP282" s="24"/>
      <c r="DQ282" s="24"/>
      <c r="DR282" s="24"/>
      <c r="DS282" s="24"/>
      <c r="DT282" s="24"/>
      <c r="DU282" s="24"/>
      <c r="DV282" s="24"/>
      <c r="DW282" s="24"/>
      <c r="DX282" s="24"/>
      <c r="DY282" s="24"/>
      <c r="DZ282" s="24"/>
      <c r="EA282" s="24"/>
      <c r="EB282" s="24"/>
      <c r="EC282" s="24"/>
      <c r="ED282" s="24"/>
      <c r="EE282" s="24"/>
      <c r="EF282" s="24"/>
      <c r="EG282" s="24"/>
      <c r="EH282" s="24"/>
      <c r="EI282" s="24"/>
      <c r="EJ282" s="24"/>
      <c r="EK282" s="24"/>
      <c r="EL282" s="24"/>
      <c r="EM282" s="24"/>
      <c r="EN282" s="24"/>
      <c r="EO282" s="24"/>
      <c r="EP282" s="24"/>
      <c r="EQ282" s="24"/>
      <c r="ER282" s="24"/>
      <c r="ES282" s="24"/>
      <c r="ET282" s="24"/>
      <c r="EU282" s="24"/>
      <c r="EV282" s="24"/>
      <c r="EW282" s="24"/>
      <c r="EX282" s="24"/>
    </row>
    <row r="283" spans="2:154" ht="14.5" customHeight="1" x14ac:dyDescent="0.35">
      <c r="B283" s="25"/>
      <c r="C283" s="25"/>
      <c r="D283" s="25"/>
      <c r="E283" s="25"/>
      <c r="F283" s="25"/>
      <c r="G283" s="25"/>
      <c r="H283" s="25"/>
      <c r="I283" s="25"/>
      <c r="J283" s="25"/>
      <c r="K283" s="25"/>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c r="CM283" s="24"/>
      <c r="CN283" s="24"/>
      <c r="CO283" s="24"/>
      <c r="CP283" s="24"/>
      <c r="CQ283" s="24"/>
      <c r="CR283" s="24"/>
      <c r="CS283" s="24"/>
      <c r="CT283" s="24"/>
      <c r="CU283" s="24"/>
      <c r="CV283" s="24"/>
      <c r="CW283" s="24"/>
      <c r="CX283" s="24"/>
      <c r="CY283" s="24"/>
      <c r="CZ283" s="24"/>
      <c r="DA283" s="24"/>
      <c r="DB283" s="24"/>
      <c r="DC283" s="24"/>
      <c r="DD283" s="24"/>
      <c r="DE283" s="24"/>
      <c r="DF283" s="24"/>
      <c r="DG283" s="24"/>
      <c r="DH283" s="24"/>
      <c r="DI283" s="24"/>
      <c r="DJ283" s="24"/>
      <c r="DK283" s="24"/>
      <c r="DL283" s="24"/>
      <c r="DM283" s="24"/>
      <c r="DN283" s="24"/>
      <c r="DO283" s="24"/>
      <c r="DP283" s="24"/>
      <c r="DQ283" s="24"/>
      <c r="DR283" s="24"/>
      <c r="DS283" s="24"/>
      <c r="DT283" s="24"/>
      <c r="DU283" s="24"/>
      <c r="DV283" s="24"/>
      <c r="DW283" s="24"/>
      <c r="DX283" s="24"/>
      <c r="DY283" s="24"/>
      <c r="DZ283" s="24"/>
      <c r="EA283" s="24"/>
      <c r="EB283" s="24"/>
      <c r="EC283" s="24"/>
      <c r="ED283" s="24"/>
      <c r="EE283" s="24"/>
      <c r="EF283" s="24"/>
      <c r="EG283" s="24"/>
      <c r="EH283" s="24"/>
      <c r="EI283" s="24"/>
      <c r="EJ283" s="24"/>
      <c r="EK283" s="24"/>
      <c r="EL283" s="24"/>
      <c r="EM283" s="24"/>
      <c r="EN283" s="24"/>
      <c r="EO283" s="24"/>
      <c r="EP283" s="24"/>
      <c r="EQ283" s="24"/>
      <c r="ER283" s="24"/>
      <c r="ES283" s="24"/>
      <c r="ET283" s="24"/>
      <c r="EU283" s="24"/>
      <c r="EV283" s="24"/>
      <c r="EW283" s="24"/>
      <c r="EX283" s="24"/>
    </row>
    <row r="284" spans="2:154" ht="14.5" customHeight="1" x14ac:dyDescent="0.35">
      <c r="B284" s="25"/>
      <c r="C284" s="25"/>
      <c r="D284" s="25"/>
      <c r="E284" s="25"/>
      <c r="F284" s="25"/>
      <c r="G284" s="25"/>
      <c r="H284" s="25"/>
      <c r="I284" s="25"/>
      <c r="J284" s="25"/>
      <c r="K284" s="25"/>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c r="CM284" s="24"/>
      <c r="CN284" s="24"/>
      <c r="CO284" s="24"/>
      <c r="CP284" s="24"/>
      <c r="CQ284" s="24"/>
      <c r="CR284" s="24"/>
      <c r="CS284" s="24"/>
      <c r="CT284" s="24"/>
      <c r="CU284" s="24"/>
      <c r="CV284" s="24"/>
      <c r="CW284" s="24"/>
      <c r="CX284" s="24"/>
      <c r="CY284" s="24"/>
      <c r="CZ284" s="24"/>
      <c r="DA284" s="24"/>
      <c r="DB284" s="24"/>
      <c r="DC284" s="24"/>
      <c r="DD284" s="24"/>
      <c r="DE284" s="24"/>
      <c r="DF284" s="24"/>
      <c r="DG284" s="24"/>
      <c r="DH284" s="24"/>
      <c r="DI284" s="24"/>
      <c r="DJ284" s="24"/>
      <c r="DK284" s="24"/>
      <c r="DL284" s="24"/>
      <c r="DM284" s="24"/>
      <c r="DN284" s="24"/>
      <c r="DO284" s="24"/>
      <c r="DP284" s="24"/>
      <c r="DQ284" s="24"/>
      <c r="DR284" s="24"/>
      <c r="DS284" s="24"/>
      <c r="DT284" s="24"/>
      <c r="DU284" s="24"/>
      <c r="DV284" s="24"/>
      <c r="DW284" s="24"/>
      <c r="DX284" s="24"/>
      <c r="DY284" s="24"/>
      <c r="DZ284" s="24"/>
      <c r="EA284" s="24"/>
      <c r="EB284" s="24"/>
      <c r="EC284" s="24"/>
      <c r="ED284" s="24"/>
      <c r="EE284" s="24"/>
      <c r="EF284" s="24"/>
      <c r="EG284" s="24"/>
      <c r="EH284" s="24"/>
      <c r="EI284" s="24"/>
      <c r="EJ284" s="24"/>
      <c r="EK284" s="24"/>
      <c r="EL284" s="24"/>
      <c r="EM284" s="24"/>
      <c r="EN284" s="24"/>
      <c r="EO284" s="24"/>
      <c r="EP284" s="24"/>
      <c r="EQ284" s="24"/>
      <c r="ER284" s="24"/>
      <c r="ES284" s="24"/>
      <c r="ET284" s="24"/>
      <c r="EU284" s="24"/>
      <c r="EV284" s="24"/>
      <c r="EW284" s="24"/>
      <c r="EX284" s="24"/>
    </row>
    <row r="285" spans="2:154" ht="14.5" customHeight="1" x14ac:dyDescent="0.35">
      <c r="B285" s="25"/>
      <c r="C285" s="25"/>
      <c r="D285" s="25"/>
      <c r="E285" s="25"/>
      <c r="F285" s="25"/>
      <c r="G285" s="25"/>
      <c r="H285" s="25"/>
      <c r="I285" s="25"/>
      <c r="J285" s="25"/>
      <c r="K285" s="25"/>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c r="CW285" s="24"/>
      <c r="CX285" s="24"/>
      <c r="CY285" s="24"/>
      <c r="CZ285" s="24"/>
      <c r="DA285" s="24"/>
      <c r="DB285" s="24"/>
      <c r="DC285" s="24"/>
      <c r="DD285" s="24"/>
      <c r="DE285" s="24"/>
      <c r="DF285" s="24"/>
      <c r="DG285" s="24"/>
      <c r="DH285" s="24"/>
      <c r="DI285" s="24"/>
      <c r="DJ285" s="24"/>
      <c r="DK285" s="24"/>
      <c r="DL285" s="24"/>
      <c r="DM285" s="24"/>
      <c r="DN285" s="24"/>
      <c r="DO285" s="24"/>
      <c r="DP285" s="24"/>
      <c r="DQ285" s="24"/>
      <c r="DR285" s="24"/>
      <c r="DS285" s="24"/>
      <c r="DT285" s="24"/>
      <c r="DU285" s="24"/>
      <c r="DV285" s="24"/>
      <c r="DW285" s="24"/>
      <c r="DX285" s="24"/>
      <c r="DY285" s="24"/>
      <c r="DZ285" s="24"/>
      <c r="EA285" s="24"/>
      <c r="EB285" s="24"/>
      <c r="EC285" s="24"/>
      <c r="ED285" s="24"/>
      <c r="EE285" s="24"/>
      <c r="EF285" s="24"/>
      <c r="EG285" s="24"/>
      <c r="EH285" s="24"/>
      <c r="EI285" s="24"/>
      <c r="EJ285" s="24"/>
      <c r="EK285" s="24"/>
      <c r="EL285" s="24"/>
      <c r="EM285" s="24"/>
      <c r="EN285" s="24"/>
      <c r="EO285" s="24"/>
      <c r="EP285" s="24"/>
      <c r="EQ285" s="24"/>
      <c r="ER285" s="24"/>
      <c r="ES285" s="24"/>
      <c r="ET285" s="24"/>
      <c r="EU285" s="24"/>
      <c r="EV285" s="24"/>
      <c r="EW285" s="24"/>
      <c r="EX285" s="24"/>
    </row>
    <row r="286" spans="2:154" ht="14.5" customHeight="1" x14ac:dyDescent="0.35">
      <c r="B286" s="25"/>
      <c r="C286" s="25"/>
      <c r="D286" s="25"/>
      <c r="E286" s="25"/>
      <c r="F286" s="25"/>
      <c r="G286" s="25"/>
      <c r="H286" s="25"/>
      <c r="I286" s="25"/>
      <c r="J286" s="25"/>
      <c r="K286" s="25"/>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c r="CW286" s="24"/>
      <c r="CX286" s="24"/>
      <c r="CY286" s="24"/>
      <c r="CZ286" s="24"/>
      <c r="DA286" s="24"/>
      <c r="DB286" s="24"/>
      <c r="DC286" s="24"/>
      <c r="DD286" s="24"/>
      <c r="DE286" s="24"/>
      <c r="DF286" s="24"/>
      <c r="DG286" s="24"/>
      <c r="DH286" s="24"/>
      <c r="DI286" s="24"/>
      <c r="DJ286" s="24"/>
      <c r="DK286" s="24"/>
      <c r="DL286" s="24"/>
      <c r="DM286" s="24"/>
      <c r="DN286" s="24"/>
      <c r="DO286" s="24"/>
      <c r="DP286" s="24"/>
      <c r="DQ286" s="24"/>
      <c r="DR286" s="24"/>
      <c r="DS286" s="24"/>
      <c r="DT286" s="24"/>
      <c r="DU286" s="24"/>
      <c r="DV286" s="24"/>
      <c r="DW286" s="24"/>
      <c r="DX286" s="24"/>
      <c r="DY286" s="24"/>
      <c r="DZ286" s="24"/>
      <c r="EA286" s="24"/>
      <c r="EB286" s="24"/>
      <c r="EC286" s="24"/>
      <c r="ED286" s="24"/>
      <c r="EE286" s="24"/>
      <c r="EF286" s="24"/>
      <c r="EG286" s="24"/>
      <c r="EH286" s="24"/>
      <c r="EI286" s="24"/>
      <c r="EJ286" s="24"/>
      <c r="EK286" s="24"/>
      <c r="EL286" s="24"/>
      <c r="EM286" s="24"/>
      <c r="EN286" s="24"/>
      <c r="EO286" s="24"/>
      <c r="EP286" s="24"/>
      <c r="EQ286" s="24"/>
      <c r="ER286" s="24"/>
      <c r="ES286" s="24"/>
      <c r="ET286" s="24"/>
      <c r="EU286" s="24"/>
      <c r="EV286" s="24"/>
      <c r="EW286" s="24"/>
      <c r="EX286" s="24"/>
    </row>
    <row r="287" spans="2:154" ht="14.5" customHeight="1" x14ac:dyDescent="0.35">
      <c r="B287" s="25"/>
      <c r="C287" s="25"/>
      <c r="D287" s="25"/>
      <c r="E287" s="25"/>
      <c r="F287" s="25"/>
      <c r="G287" s="25"/>
      <c r="H287" s="25"/>
      <c r="I287" s="25"/>
      <c r="J287" s="25"/>
      <c r="K287" s="25"/>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c r="CM287" s="24"/>
      <c r="CN287" s="24"/>
      <c r="CO287" s="24"/>
      <c r="CP287" s="24"/>
      <c r="CQ287" s="24"/>
      <c r="CR287" s="24"/>
      <c r="CS287" s="24"/>
      <c r="CT287" s="24"/>
      <c r="CU287" s="24"/>
      <c r="CV287" s="24"/>
      <c r="CW287" s="24"/>
      <c r="CX287" s="24"/>
      <c r="CY287" s="24"/>
      <c r="CZ287" s="24"/>
      <c r="DA287" s="24"/>
      <c r="DB287" s="24"/>
      <c r="DC287" s="24"/>
      <c r="DD287" s="24"/>
      <c r="DE287" s="24"/>
      <c r="DF287" s="24"/>
      <c r="DG287" s="24"/>
      <c r="DH287" s="24"/>
      <c r="DI287" s="24"/>
      <c r="DJ287" s="24"/>
      <c r="DK287" s="24"/>
      <c r="DL287" s="24"/>
      <c r="DM287" s="24"/>
      <c r="DN287" s="24"/>
      <c r="DO287" s="24"/>
      <c r="DP287" s="24"/>
      <c r="DQ287" s="24"/>
      <c r="DR287" s="24"/>
      <c r="DS287" s="24"/>
      <c r="DT287" s="24"/>
      <c r="DU287" s="24"/>
      <c r="DV287" s="24"/>
      <c r="DW287" s="24"/>
      <c r="DX287" s="24"/>
      <c r="DY287" s="24"/>
      <c r="DZ287" s="24"/>
      <c r="EA287" s="24"/>
      <c r="EB287" s="24"/>
      <c r="EC287" s="24"/>
      <c r="ED287" s="24"/>
      <c r="EE287" s="24"/>
      <c r="EF287" s="24"/>
      <c r="EG287" s="24"/>
      <c r="EH287" s="24"/>
      <c r="EI287" s="24"/>
      <c r="EJ287" s="24"/>
      <c r="EK287" s="24"/>
      <c r="EL287" s="24"/>
      <c r="EM287" s="24"/>
      <c r="EN287" s="24"/>
      <c r="EO287" s="24"/>
      <c r="EP287" s="24"/>
      <c r="EQ287" s="24"/>
      <c r="ER287" s="24"/>
      <c r="ES287" s="24"/>
      <c r="ET287" s="24"/>
      <c r="EU287" s="24"/>
      <c r="EV287" s="24"/>
      <c r="EW287" s="24"/>
      <c r="EX287" s="24"/>
    </row>
    <row r="288" spans="2:154" ht="14.5" customHeight="1" x14ac:dyDescent="0.35">
      <c r="B288" s="25"/>
      <c r="C288" s="25"/>
      <c r="D288" s="25"/>
      <c r="E288" s="25"/>
      <c r="F288" s="25"/>
      <c r="G288" s="25"/>
      <c r="H288" s="25"/>
      <c r="I288" s="25"/>
      <c r="J288" s="25"/>
      <c r="K288" s="25"/>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c r="CM288" s="24"/>
      <c r="CN288" s="24"/>
      <c r="CO288" s="24"/>
      <c r="CP288" s="24"/>
      <c r="CQ288" s="24"/>
      <c r="CR288" s="24"/>
      <c r="CS288" s="24"/>
      <c r="CT288" s="24"/>
      <c r="CU288" s="24"/>
      <c r="CV288" s="24"/>
      <c r="CW288" s="24"/>
      <c r="CX288" s="24"/>
      <c r="CY288" s="24"/>
      <c r="CZ288" s="24"/>
      <c r="DA288" s="24"/>
      <c r="DB288" s="24"/>
      <c r="DC288" s="24"/>
      <c r="DD288" s="24"/>
      <c r="DE288" s="24"/>
      <c r="DF288" s="24"/>
      <c r="DG288" s="24"/>
      <c r="DH288" s="24"/>
      <c r="DI288" s="24"/>
      <c r="DJ288" s="24"/>
      <c r="DK288" s="24"/>
      <c r="DL288" s="24"/>
      <c r="DM288" s="24"/>
      <c r="DN288" s="24"/>
      <c r="DO288" s="24"/>
      <c r="DP288" s="24"/>
      <c r="DQ288" s="24"/>
      <c r="DR288" s="24"/>
      <c r="DS288" s="24"/>
      <c r="DT288" s="24"/>
      <c r="DU288" s="24"/>
      <c r="DV288" s="24"/>
      <c r="DW288" s="24"/>
      <c r="DX288" s="24"/>
      <c r="DY288" s="24"/>
      <c r="DZ288" s="24"/>
      <c r="EA288" s="24"/>
      <c r="EB288" s="24"/>
      <c r="EC288" s="24"/>
      <c r="ED288" s="24"/>
      <c r="EE288" s="24"/>
      <c r="EF288" s="24"/>
      <c r="EG288" s="24"/>
      <c r="EH288" s="24"/>
      <c r="EI288" s="24"/>
      <c r="EJ288" s="24"/>
      <c r="EK288" s="24"/>
      <c r="EL288" s="24"/>
      <c r="EM288" s="24"/>
      <c r="EN288" s="24"/>
      <c r="EO288" s="24"/>
      <c r="EP288" s="24"/>
      <c r="EQ288" s="24"/>
      <c r="ER288" s="24"/>
      <c r="ES288" s="24"/>
      <c r="ET288" s="24"/>
      <c r="EU288" s="24"/>
      <c r="EV288" s="24"/>
      <c r="EW288" s="24"/>
      <c r="EX288" s="24"/>
    </row>
    <row r="289" spans="2:154" ht="14.5" customHeight="1" x14ac:dyDescent="0.35">
      <c r="B289" s="25"/>
      <c r="C289" s="25"/>
      <c r="D289" s="25"/>
      <c r="E289" s="25"/>
      <c r="F289" s="25"/>
      <c r="G289" s="25"/>
      <c r="H289" s="25"/>
      <c r="I289" s="25"/>
      <c r="J289" s="25"/>
      <c r="K289" s="25"/>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c r="CW289" s="24"/>
      <c r="CX289" s="24"/>
      <c r="CY289" s="24"/>
      <c r="CZ289" s="24"/>
      <c r="DA289" s="24"/>
      <c r="DB289" s="24"/>
      <c r="DC289" s="24"/>
      <c r="DD289" s="24"/>
      <c r="DE289" s="24"/>
      <c r="DF289" s="24"/>
      <c r="DG289" s="24"/>
      <c r="DH289" s="24"/>
      <c r="DI289" s="24"/>
      <c r="DJ289" s="24"/>
      <c r="DK289" s="24"/>
      <c r="DL289" s="24"/>
      <c r="DM289" s="24"/>
      <c r="DN289" s="24"/>
      <c r="DO289" s="24"/>
      <c r="DP289" s="24"/>
      <c r="DQ289" s="24"/>
      <c r="DR289" s="24"/>
      <c r="DS289" s="24"/>
      <c r="DT289" s="24"/>
      <c r="DU289" s="24"/>
      <c r="DV289" s="24"/>
      <c r="DW289" s="24"/>
      <c r="DX289" s="24"/>
      <c r="DY289" s="24"/>
      <c r="DZ289" s="24"/>
      <c r="EA289" s="24"/>
      <c r="EB289" s="24"/>
      <c r="EC289" s="24"/>
      <c r="ED289" s="24"/>
      <c r="EE289" s="24"/>
      <c r="EF289" s="24"/>
      <c r="EG289" s="24"/>
      <c r="EH289" s="24"/>
      <c r="EI289" s="24"/>
      <c r="EJ289" s="24"/>
      <c r="EK289" s="24"/>
      <c r="EL289" s="24"/>
      <c r="EM289" s="24"/>
      <c r="EN289" s="24"/>
      <c r="EO289" s="24"/>
      <c r="EP289" s="24"/>
      <c r="EQ289" s="24"/>
      <c r="ER289" s="24"/>
      <c r="ES289" s="24"/>
      <c r="ET289" s="24"/>
      <c r="EU289" s="24"/>
      <c r="EV289" s="24"/>
      <c r="EW289" s="24"/>
      <c r="EX289" s="24"/>
    </row>
    <row r="290" spans="2:154" ht="14.5" customHeight="1" x14ac:dyDescent="0.35">
      <c r="B290" s="25"/>
      <c r="C290" s="25"/>
      <c r="D290" s="25"/>
      <c r="E290" s="25"/>
      <c r="F290" s="25"/>
      <c r="G290" s="25"/>
      <c r="H290" s="25"/>
      <c r="I290" s="25"/>
      <c r="J290" s="25"/>
      <c r="K290" s="25"/>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c r="CW290" s="24"/>
      <c r="CX290" s="24"/>
      <c r="CY290" s="24"/>
      <c r="CZ290" s="24"/>
      <c r="DA290" s="24"/>
      <c r="DB290" s="24"/>
      <c r="DC290" s="24"/>
      <c r="DD290" s="24"/>
      <c r="DE290" s="24"/>
      <c r="DF290" s="24"/>
      <c r="DG290" s="24"/>
      <c r="DH290" s="24"/>
      <c r="DI290" s="24"/>
      <c r="DJ290" s="24"/>
      <c r="DK290" s="24"/>
      <c r="DL290" s="24"/>
      <c r="DM290" s="24"/>
      <c r="DN290" s="24"/>
      <c r="DO290" s="24"/>
      <c r="DP290" s="24"/>
      <c r="DQ290" s="24"/>
      <c r="DR290" s="24"/>
      <c r="DS290" s="24"/>
      <c r="DT290" s="24"/>
      <c r="DU290" s="24"/>
      <c r="DV290" s="24"/>
      <c r="DW290" s="24"/>
      <c r="DX290" s="24"/>
      <c r="DY290" s="24"/>
      <c r="DZ290" s="24"/>
      <c r="EA290" s="24"/>
      <c r="EB290" s="24"/>
      <c r="EC290" s="24"/>
      <c r="ED290" s="24"/>
      <c r="EE290" s="24"/>
      <c r="EF290" s="24"/>
      <c r="EG290" s="24"/>
      <c r="EH290" s="24"/>
      <c r="EI290" s="24"/>
      <c r="EJ290" s="24"/>
      <c r="EK290" s="24"/>
      <c r="EL290" s="24"/>
      <c r="EM290" s="24"/>
      <c r="EN290" s="24"/>
      <c r="EO290" s="24"/>
      <c r="EP290" s="24"/>
      <c r="EQ290" s="24"/>
      <c r="ER290" s="24"/>
      <c r="ES290" s="24"/>
      <c r="ET290" s="24"/>
      <c r="EU290" s="24"/>
      <c r="EV290" s="24"/>
      <c r="EW290" s="24"/>
      <c r="EX290" s="24"/>
    </row>
    <row r="291" spans="2:154" ht="14.5" customHeight="1" x14ac:dyDescent="0.35">
      <c r="B291" s="25"/>
      <c r="C291" s="25"/>
      <c r="D291" s="25"/>
      <c r="E291" s="25"/>
      <c r="F291" s="25"/>
      <c r="G291" s="25"/>
      <c r="H291" s="25"/>
      <c r="I291" s="25"/>
      <c r="J291" s="25"/>
      <c r="K291" s="25"/>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c r="CW291" s="24"/>
      <c r="CX291" s="24"/>
      <c r="CY291" s="24"/>
      <c r="CZ291" s="24"/>
      <c r="DA291" s="24"/>
      <c r="DB291" s="24"/>
      <c r="DC291" s="24"/>
      <c r="DD291" s="24"/>
      <c r="DE291" s="24"/>
      <c r="DF291" s="24"/>
      <c r="DG291" s="24"/>
      <c r="DH291" s="24"/>
      <c r="DI291" s="24"/>
      <c r="DJ291" s="24"/>
      <c r="DK291" s="24"/>
      <c r="DL291" s="24"/>
      <c r="DM291" s="24"/>
      <c r="DN291" s="24"/>
      <c r="DO291" s="24"/>
      <c r="DP291" s="24"/>
      <c r="DQ291" s="24"/>
      <c r="DR291" s="24"/>
      <c r="DS291" s="24"/>
      <c r="DT291" s="24"/>
      <c r="DU291" s="24"/>
      <c r="DV291" s="24"/>
      <c r="DW291" s="24"/>
      <c r="DX291" s="24"/>
      <c r="DY291" s="24"/>
      <c r="DZ291" s="24"/>
      <c r="EA291" s="24"/>
      <c r="EB291" s="24"/>
      <c r="EC291" s="24"/>
      <c r="ED291" s="24"/>
      <c r="EE291" s="24"/>
      <c r="EF291" s="24"/>
      <c r="EG291" s="24"/>
      <c r="EH291" s="24"/>
      <c r="EI291" s="24"/>
      <c r="EJ291" s="24"/>
      <c r="EK291" s="24"/>
      <c r="EL291" s="24"/>
      <c r="EM291" s="24"/>
      <c r="EN291" s="24"/>
      <c r="EO291" s="24"/>
      <c r="EP291" s="24"/>
      <c r="EQ291" s="24"/>
      <c r="ER291" s="24"/>
      <c r="ES291" s="24"/>
      <c r="ET291" s="24"/>
      <c r="EU291" s="24"/>
      <c r="EV291" s="24"/>
      <c r="EW291" s="24"/>
      <c r="EX291" s="24"/>
    </row>
    <row r="292" spans="2:154" ht="14.5" customHeight="1" x14ac:dyDescent="0.35">
      <c r="B292" s="25"/>
      <c r="C292" s="25"/>
      <c r="D292" s="25"/>
      <c r="E292" s="25"/>
      <c r="F292" s="25"/>
      <c r="G292" s="25"/>
      <c r="H292" s="25"/>
      <c r="I292" s="25"/>
      <c r="J292" s="25"/>
      <c r="K292" s="25"/>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c r="CW292" s="24"/>
      <c r="CX292" s="24"/>
      <c r="CY292" s="24"/>
      <c r="CZ292" s="24"/>
      <c r="DA292" s="24"/>
      <c r="DB292" s="24"/>
      <c r="DC292" s="24"/>
      <c r="DD292" s="24"/>
      <c r="DE292" s="24"/>
      <c r="DF292" s="24"/>
      <c r="DG292" s="24"/>
      <c r="DH292" s="24"/>
      <c r="DI292" s="24"/>
      <c r="DJ292" s="24"/>
      <c r="DK292" s="24"/>
      <c r="DL292" s="24"/>
      <c r="DM292" s="24"/>
      <c r="DN292" s="24"/>
      <c r="DO292" s="24"/>
      <c r="DP292" s="24"/>
      <c r="DQ292" s="24"/>
      <c r="DR292" s="24"/>
      <c r="DS292" s="24"/>
      <c r="DT292" s="24"/>
      <c r="DU292" s="24"/>
      <c r="DV292" s="24"/>
      <c r="DW292" s="24"/>
      <c r="DX292" s="24"/>
      <c r="DY292" s="24"/>
      <c r="DZ292" s="24"/>
      <c r="EA292" s="24"/>
      <c r="EB292" s="24"/>
      <c r="EC292" s="24"/>
      <c r="ED292" s="24"/>
      <c r="EE292" s="24"/>
      <c r="EF292" s="24"/>
      <c r="EG292" s="24"/>
      <c r="EH292" s="24"/>
      <c r="EI292" s="24"/>
      <c r="EJ292" s="24"/>
      <c r="EK292" s="24"/>
      <c r="EL292" s="24"/>
      <c r="EM292" s="24"/>
      <c r="EN292" s="24"/>
      <c r="EO292" s="24"/>
      <c r="EP292" s="24"/>
      <c r="EQ292" s="24"/>
      <c r="ER292" s="24"/>
      <c r="ES292" s="24"/>
      <c r="ET292" s="24"/>
      <c r="EU292" s="24"/>
      <c r="EV292" s="24"/>
      <c r="EW292" s="24"/>
      <c r="EX292" s="24"/>
    </row>
    <row r="293" spans="2:154" ht="14.5" customHeight="1" x14ac:dyDescent="0.35">
      <c r="B293" s="25"/>
      <c r="C293" s="25"/>
      <c r="D293" s="25"/>
      <c r="E293" s="25"/>
      <c r="F293" s="25"/>
      <c r="G293" s="25"/>
      <c r="H293" s="25"/>
      <c r="I293" s="25"/>
      <c r="J293" s="25"/>
      <c r="K293" s="25"/>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c r="CW293" s="24"/>
      <c r="CX293" s="24"/>
      <c r="CY293" s="24"/>
      <c r="CZ293" s="24"/>
      <c r="DA293" s="24"/>
      <c r="DB293" s="24"/>
      <c r="DC293" s="24"/>
      <c r="DD293" s="24"/>
      <c r="DE293" s="24"/>
      <c r="DF293" s="24"/>
      <c r="DG293" s="24"/>
      <c r="DH293" s="24"/>
      <c r="DI293" s="24"/>
      <c r="DJ293" s="24"/>
      <c r="DK293" s="24"/>
      <c r="DL293" s="24"/>
      <c r="DM293" s="24"/>
      <c r="DN293" s="24"/>
      <c r="DO293" s="24"/>
      <c r="DP293" s="24"/>
      <c r="DQ293" s="24"/>
      <c r="DR293" s="24"/>
      <c r="DS293" s="24"/>
      <c r="DT293" s="24"/>
      <c r="DU293" s="24"/>
      <c r="DV293" s="24"/>
      <c r="DW293" s="24"/>
      <c r="DX293" s="24"/>
      <c r="DY293" s="24"/>
      <c r="DZ293" s="24"/>
      <c r="EA293" s="24"/>
      <c r="EB293" s="24"/>
      <c r="EC293" s="24"/>
      <c r="ED293" s="24"/>
      <c r="EE293" s="24"/>
      <c r="EF293" s="24"/>
      <c r="EG293" s="24"/>
      <c r="EH293" s="24"/>
      <c r="EI293" s="24"/>
      <c r="EJ293" s="24"/>
      <c r="EK293" s="24"/>
      <c r="EL293" s="24"/>
      <c r="EM293" s="24"/>
      <c r="EN293" s="24"/>
      <c r="EO293" s="24"/>
      <c r="EP293" s="24"/>
      <c r="EQ293" s="24"/>
      <c r="ER293" s="24"/>
      <c r="ES293" s="24"/>
      <c r="ET293" s="24"/>
      <c r="EU293" s="24"/>
      <c r="EV293" s="24"/>
      <c r="EW293" s="24"/>
      <c r="EX293" s="24"/>
    </row>
    <row r="294" spans="2:154" ht="14.5" customHeight="1" x14ac:dyDescent="0.35">
      <c r="B294" s="25"/>
      <c r="C294" s="25"/>
      <c r="D294" s="25"/>
      <c r="E294" s="25"/>
      <c r="F294" s="25"/>
      <c r="G294" s="25"/>
      <c r="H294" s="25"/>
      <c r="I294" s="25"/>
      <c r="J294" s="25"/>
      <c r="K294" s="25"/>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c r="CW294" s="24"/>
      <c r="CX294" s="24"/>
      <c r="CY294" s="24"/>
      <c r="CZ294" s="24"/>
      <c r="DA294" s="24"/>
      <c r="DB294" s="24"/>
      <c r="DC294" s="24"/>
      <c r="DD294" s="24"/>
      <c r="DE294" s="24"/>
      <c r="DF294" s="24"/>
      <c r="DG294" s="24"/>
      <c r="DH294" s="24"/>
      <c r="DI294" s="24"/>
      <c r="DJ294" s="24"/>
      <c r="DK294" s="24"/>
      <c r="DL294" s="24"/>
      <c r="DM294" s="24"/>
      <c r="DN294" s="24"/>
      <c r="DO294" s="24"/>
      <c r="DP294" s="24"/>
      <c r="DQ294" s="24"/>
      <c r="DR294" s="24"/>
      <c r="DS294" s="24"/>
      <c r="DT294" s="24"/>
      <c r="DU294" s="24"/>
      <c r="DV294" s="24"/>
      <c r="DW294" s="24"/>
      <c r="DX294" s="24"/>
      <c r="DY294" s="24"/>
      <c r="DZ294" s="24"/>
      <c r="EA294" s="24"/>
      <c r="EB294" s="24"/>
      <c r="EC294" s="24"/>
      <c r="ED294" s="24"/>
      <c r="EE294" s="24"/>
      <c r="EF294" s="24"/>
      <c r="EG294" s="24"/>
      <c r="EH294" s="24"/>
      <c r="EI294" s="24"/>
      <c r="EJ294" s="24"/>
      <c r="EK294" s="24"/>
      <c r="EL294" s="24"/>
      <c r="EM294" s="24"/>
      <c r="EN294" s="24"/>
      <c r="EO294" s="24"/>
      <c r="EP294" s="24"/>
      <c r="EQ294" s="24"/>
      <c r="ER294" s="24"/>
      <c r="ES294" s="24"/>
      <c r="ET294" s="24"/>
      <c r="EU294" s="24"/>
      <c r="EV294" s="24"/>
      <c r="EW294" s="24"/>
      <c r="EX294" s="24"/>
    </row>
    <row r="295" spans="2:154" ht="14.5" customHeight="1" x14ac:dyDescent="0.35">
      <c r="B295" s="25"/>
      <c r="C295" s="25"/>
      <c r="D295" s="25"/>
      <c r="E295" s="25"/>
      <c r="F295" s="25"/>
      <c r="G295" s="25"/>
      <c r="H295" s="25"/>
      <c r="I295" s="25"/>
      <c r="J295" s="25"/>
      <c r="K295" s="25"/>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c r="CW295" s="24"/>
      <c r="CX295" s="24"/>
      <c r="CY295" s="24"/>
      <c r="CZ295" s="24"/>
      <c r="DA295" s="24"/>
      <c r="DB295" s="24"/>
      <c r="DC295" s="24"/>
      <c r="DD295" s="24"/>
      <c r="DE295" s="24"/>
      <c r="DF295" s="24"/>
      <c r="DG295" s="24"/>
      <c r="DH295" s="24"/>
      <c r="DI295" s="24"/>
      <c r="DJ295" s="24"/>
      <c r="DK295" s="24"/>
      <c r="DL295" s="24"/>
      <c r="DM295" s="24"/>
      <c r="DN295" s="24"/>
      <c r="DO295" s="24"/>
      <c r="DP295" s="24"/>
      <c r="DQ295" s="24"/>
      <c r="DR295" s="24"/>
      <c r="DS295" s="24"/>
      <c r="DT295" s="24"/>
      <c r="DU295" s="24"/>
      <c r="DV295" s="24"/>
      <c r="DW295" s="24"/>
      <c r="DX295" s="24"/>
      <c r="DY295" s="24"/>
      <c r="DZ295" s="24"/>
      <c r="EA295" s="24"/>
      <c r="EB295" s="24"/>
      <c r="EC295" s="24"/>
      <c r="ED295" s="24"/>
      <c r="EE295" s="24"/>
      <c r="EF295" s="24"/>
      <c r="EG295" s="24"/>
      <c r="EH295" s="24"/>
      <c r="EI295" s="24"/>
      <c r="EJ295" s="24"/>
      <c r="EK295" s="24"/>
      <c r="EL295" s="24"/>
      <c r="EM295" s="24"/>
      <c r="EN295" s="24"/>
      <c r="EO295" s="24"/>
      <c r="EP295" s="24"/>
      <c r="EQ295" s="24"/>
      <c r="ER295" s="24"/>
      <c r="ES295" s="24"/>
      <c r="ET295" s="24"/>
      <c r="EU295" s="24"/>
      <c r="EV295" s="24"/>
      <c r="EW295" s="24"/>
      <c r="EX295" s="24"/>
    </row>
    <row r="296" spans="2:154" ht="14.5" customHeight="1" x14ac:dyDescent="0.35">
      <c r="B296" s="25"/>
      <c r="C296" s="25"/>
      <c r="D296" s="25"/>
      <c r="E296" s="25"/>
      <c r="F296" s="25"/>
      <c r="G296" s="25"/>
      <c r="H296" s="25"/>
      <c r="I296" s="25"/>
      <c r="J296" s="25"/>
      <c r="K296" s="25"/>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c r="CW296" s="24"/>
      <c r="CX296" s="24"/>
      <c r="CY296" s="24"/>
      <c r="CZ296" s="24"/>
      <c r="DA296" s="24"/>
      <c r="DB296" s="24"/>
      <c r="DC296" s="24"/>
      <c r="DD296" s="24"/>
      <c r="DE296" s="24"/>
      <c r="DF296" s="24"/>
      <c r="DG296" s="24"/>
      <c r="DH296" s="24"/>
      <c r="DI296" s="24"/>
      <c r="DJ296" s="24"/>
      <c r="DK296" s="24"/>
      <c r="DL296" s="24"/>
      <c r="DM296" s="24"/>
      <c r="DN296" s="24"/>
      <c r="DO296" s="24"/>
      <c r="DP296" s="24"/>
      <c r="DQ296" s="24"/>
      <c r="DR296" s="24"/>
      <c r="DS296" s="24"/>
      <c r="DT296" s="24"/>
      <c r="DU296" s="24"/>
      <c r="DV296" s="24"/>
      <c r="DW296" s="24"/>
      <c r="DX296" s="24"/>
      <c r="DY296" s="24"/>
      <c r="DZ296" s="24"/>
      <c r="EA296" s="24"/>
      <c r="EB296" s="24"/>
      <c r="EC296" s="24"/>
      <c r="ED296" s="24"/>
      <c r="EE296" s="24"/>
      <c r="EF296" s="24"/>
      <c r="EG296" s="24"/>
      <c r="EH296" s="24"/>
      <c r="EI296" s="24"/>
      <c r="EJ296" s="24"/>
      <c r="EK296" s="24"/>
      <c r="EL296" s="24"/>
      <c r="EM296" s="24"/>
      <c r="EN296" s="24"/>
      <c r="EO296" s="24"/>
      <c r="EP296" s="24"/>
      <c r="EQ296" s="24"/>
      <c r="ER296" s="24"/>
      <c r="ES296" s="24"/>
      <c r="ET296" s="24"/>
      <c r="EU296" s="24"/>
      <c r="EV296" s="24"/>
      <c r="EW296" s="24"/>
      <c r="EX296" s="24"/>
    </row>
    <row r="297" spans="2:154" ht="14.5" customHeight="1" x14ac:dyDescent="0.35">
      <c r="B297" s="25"/>
      <c r="C297" s="25"/>
      <c r="D297" s="25"/>
      <c r="E297" s="25"/>
      <c r="F297" s="25"/>
      <c r="G297" s="25"/>
      <c r="H297" s="25"/>
      <c r="I297" s="25"/>
      <c r="J297" s="25"/>
      <c r="K297" s="25"/>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c r="CW297" s="24"/>
      <c r="CX297" s="24"/>
      <c r="CY297" s="24"/>
      <c r="CZ297" s="24"/>
      <c r="DA297" s="24"/>
      <c r="DB297" s="24"/>
      <c r="DC297" s="24"/>
      <c r="DD297" s="24"/>
      <c r="DE297" s="24"/>
      <c r="DF297" s="24"/>
      <c r="DG297" s="24"/>
      <c r="DH297" s="24"/>
      <c r="DI297" s="24"/>
      <c r="DJ297" s="24"/>
      <c r="DK297" s="24"/>
      <c r="DL297" s="24"/>
      <c r="DM297" s="24"/>
      <c r="DN297" s="24"/>
      <c r="DO297" s="24"/>
      <c r="DP297" s="24"/>
      <c r="DQ297" s="24"/>
      <c r="DR297" s="24"/>
      <c r="DS297" s="24"/>
      <c r="DT297" s="24"/>
      <c r="DU297" s="24"/>
      <c r="DV297" s="24"/>
      <c r="DW297" s="24"/>
      <c r="DX297" s="24"/>
      <c r="DY297" s="24"/>
      <c r="DZ297" s="24"/>
      <c r="EA297" s="24"/>
      <c r="EB297" s="24"/>
      <c r="EC297" s="24"/>
      <c r="ED297" s="24"/>
      <c r="EE297" s="24"/>
      <c r="EF297" s="24"/>
      <c r="EG297" s="24"/>
      <c r="EH297" s="24"/>
      <c r="EI297" s="24"/>
      <c r="EJ297" s="24"/>
      <c r="EK297" s="24"/>
      <c r="EL297" s="24"/>
      <c r="EM297" s="24"/>
      <c r="EN297" s="24"/>
      <c r="EO297" s="24"/>
      <c r="EP297" s="24"/>
      <c r="EQ297" s="24"/>
      <c r="ER297" s="24"/>
      <c r="ES297" s="24"/>
      <c r="ET297" s="24"/>
      <c r="EU297" s="24"/>
      <c r="EV297" s="24"/>
      <c r="EW297" s="24"/>
      <c r="EX297" s="24"/>
    </row>
    <row r="298" spans="2:154" ht="14.5" customHeight="1" x14ac:dyDescent="0.35">
      <c r="B298" s="25"/>
      <c r="C298" s="25"/>
      <c r="D298" s="25"/>
      <c r="E298" s="25"/>
      <c r="F298" s="25"/>
      <c r="G298" s="25"/>
      <c r="H298" s="25"/>
      <c r="I298" s="25"/>
      <c r="J298" s="25"/>
      <c r="K298" s="25"/>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c r="DA298" s="24"/>
      <c r="DB298" s="24"/>
      <c r="DC298" s="24"/>
      <c r="DD298" s="24"/>
      <c r="DE298" s="24"/>
      <c r="DF298" s="24"/>
      <c r="DG298" s="24"/>
      <c r="DH298" s="24"/>
      <c r="DI298" s="24"/>
      <c r="DJ298" s="24"/>
      <c r="DK298" s="24"/>
      <c r="DL298" s="24"/>
      <c r="DM298" s="24"/>
      <c r="DN298" s="24"/>
      <c r="DO298" s="24"/>
      <c r="DP298" s="24"/>
      <c r="DQ298" s="24"/>
      <c r="DR298" s="24"/>
      <c r="DS298" s="24"/>
      <c r="DT298" s="24"/>
      <c r="DU298" s="24"/>
      <c r="DV298" s="24"/>
      <c r="DW298" s="24"/>
      <c r="DX298" s="24"/>
      <c r="DY298" s="24"/>
      <c r="DZ298" s="24"/>
      <c r="EA298" s="24"/>
      <c r="EB298" s="24"/>
      <c r="EC298" s="24"/>
      <c r="ED298" s="24"/>
      <c r="EE298" s="24"/>
      <c r="EF298" s="24"/>
      <c r="EG298" s="24"/>
      <c r="EH298" s="24"/>
      <c r="EI298" s="24"/>
      <c r="EJ298" s="24"/>
      <c r="EK298" s="24"/>
      <c r="EL298" s="24"/>
      <c r="EM298" s="24"/>
      <c r="EN298" s="24"/>
      <c r="EO298" s="24"/>
      <c r="EP298" s="24"/>
      <c r="EQ298" s="24"/>
      <c r="ER298" s="24"/>
      <c r="ES298" s="24"/>
      <c r="ET298" s="24"/>
      <c r="EU298" s="24"/>
      <c r="EV298" s="24"/>
      <c r="EW298" s="24"/>
      <c r="EX298" s="24"/>
    </row>
    <row r="299" spans="2:154" ht="14.5" customHeight="1" x14ac:dyDescent="0.35">
      <c r="B299" s="25"/>
      <c r="C299" s="25"/>
      <c r="D299" s="25"/>
      <c r="E299" s="25"/>
      <c r="F299" s="25"/>
      <c r="G299" s="25"/>
      <c r="H299" s="25"/>
      <c r="I299" s="25"/>
      <c r="J299" s="25"/>
      <c r="K299" s="25"/>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row>
    <row r="300" spans="2:154" ht="14.5" customHeight="1" x14ac:dyDescent="0.35">
      <c r="B300" s="25"/>
      <c r="C300" s="25"/>
      <c r="D300" s="25"/>
      <c r="E300" s="25"/>
      <c r="F300" s="25"/>
      <c r="G300" s="25"/>
      <c r="H300" s="25"/>
      <c r="I300" s="25"/>
      <c r="J300" s="25"/>
      <c r="K300" s="25"/>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row>
    <row r="301" spans="2:154" ht="14.5" customHeight="1" x14ac:dyDescent="0.35">
      <c r="B301" s="25"/>
      <c r="C301" s="25"/>
      <c r="D301" s="25"/>
      <c r="E301" s="25"/>
      <c r="F301" s="25"/>
      <c r="G301" s="25"/>
      <c r="H301" s="25"/>
      <c r="I301" s="25"/>
      <c r="J301" s="25"/>
      <c r="K301" s="25"/>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row>
    <row r="302" spans="2:154" ht="14.5" customHeight="1" x14ac:dyDescent="0.35">
      <c r="B302" s="25"/>
      <c r="C302" s="25"/>
      <c r="D302" s="25"/>
      <c r="E302" s="25"/>
      <c r="F302" s="25"/>
      <c r="G302" s="25"/>
      <c r="H302" s="25"/>
      <c r="I302" s="25"/>
      <c r="J302" s="25"/>
      <c r="K302" s="25"/>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row>
    <row r="303" spans="2:154" ht="14.5" customHeight="1" x14ac:dyDescent="0.35">
      <c r="B303" s="25"/>
      <c r="C303" s="25"/>
      <c r="D303" s="25"/>
      <c r="E303" s="25"/>
      <c r="F303" s="25"/>
      <c r="G303" s="25"/>
      <c r="H303" s="25"/>
      <c r="I303" s="25"/>
      <c r="J303" s="25"/>
      <c r="K303" s="25"/>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row>
    <row r="304" spans="2:154" ht="14.5" customHeight="1" x14ac:dyDescent="0.35">
      <c r="B304" s="25"/>
      <c r="C304" s="25"/>
      <c r="D304" s="25"/>
      <c r="E304" s="25"/>
      <c r="F304" s="25"/>
      <c r="G304" s="25"/>
      <c r="H304" s="25"/>
      <c r="I304" s="25"/>
      <c r="J304" s="25"/>
      <c r="K304" s="25"/>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row>
    <row r="305" spans="2:154" ht="14.5" customHeight="1" x14ac:dyDescent="0.35">
      <c r="B305" s="25"/>
      <c r="C305" s="25"/>
      <c r="D305" s="25"/>
      <c r="E305" s="25"/>
      <c r="F305" s="25"/>
      <c r="G305" s="25"/>
      <c r="H305" s="25"/>
      <c r="I305" s="25"/>
      <c r="J305" s="25"/>
      <c r="K305" s="25"/>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row>
    <row r="306" spans="2:154" ht="14.5" customHeight="1" x14ac:dyDescent="0.35">
      <c r="B306" s="25"/>
      <c r="C306" s="25"/>
      <c r="D306" s="25"/>
      <c r="E306" s="25"/>
      <c r="F306" s="25"/>
      <c r="G306" s="25"/>
      <c r="H306" s="25"/>
      <c r="I306" s="25"/>
      <c r="J306" s="25"/>
      <c r="K306" s="25"/>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row>
    <row r="307" spans="2:154" ht="14.5" customHeight="1" x14ac:dyDescent="0.35">
      <c r="B307" s="25"/>
      <c r="C307" s="25"/>
      <c r="D307" s="25"/>
      <c r="E307" s="25"/>
      <c r="F307" s="25"/>
      <c r="G307" s="25"/>
      <c r="H307" s="25"/>
      <c r="I307" s="25"/>
      <c r="J307" s="25"/>
      <c r="K307" s="25"/>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row>
    <row r="308" spans="2:154" ht="14.5" customHeight="1" x14ac:dyDescent="0.35">
      <c r="B308" s="25"/>
      <c r="C308" s="25"/>
      <c r="D308" s="25"/>
      <c r="E308" s="25"/>
      <c r="F308" s="25"/>
      <c r="G308" s="25"/>
      <c r="H308" s="25"/>
      <c r="I308" s="25"/>
      <c r="J308" s="25"/>
      <c r="K308" s="25"/>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row>
    <row r="309" spans="2:154" ht="14.5" customHeight="1" x14ac:dyDescent="0.35">
      <c r="B309" s="25"/>
      <c r="C309" s="25"/>
      <c r="D309" s="25"/>
      <c r="E309" s="25"/>
      <c r="F309" s="25"/>
      <c r="G309" s="25"/>
      <c r="H309" s="25"/>
      <c r="I309" s="25"/>
      <c r="J309" s="25"/>
      <c r="K309" s="25"/>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row>
    <row r="310" spans="2:154" ht="14.5" customHeight="1" x14ac:dyDescent="0.35">
      <c r="B310" s="25"/>
      <c r="C310" s="25"/>
      <c r="D310" s="25"/>
      <c r="E310" s="25"/>
      <c r="F310" s="25"/>
      <c r="G310" s="25"/>
      <c r="H310" s="25"/>
      <c r="I310" s="25"/>
      <c r="J310" s="25"/>
      <c r="K310" s="25"/>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row>
    <row r="311" spans="2:154" ht="14.5" customHeight="1" x14ac:dyDescent="0.35">
      <c r="B311" s="25"/>
      <c r="C311" s="25"/>
      <c r="D311" s="25"/>
      <c r="E311" s="25"/>
      <c r="F311" s="25"/>
      <c r="G311" s="25"/>
      <c r="H311" s="25"/>
      <c r="I311" s="25"/>
      <c r="J311" s="25"/>
      <c r="K311" s="25"/>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row>
    <row r="312" spans="2:154" ht="14.5" customHeight="1" x14ac:dyDescent="0.35">
      <c r="B312" s="25"/>
      <c r="C312" s="25"/>
      <c r="D312" s="25"/>
      <c r="E312" s="25"/>
      <c r="F312" s="25"/>
      <c r="G312" s="25"/>
      <c r="H312" s="25"/>
      <c r="I312" s="25"/>
      <c r="J312" s="25"/>
      <c r="K312" s="25"/>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row>
    <row r="313" spans="2:154" ht="14.5" customHeight="1" x14ac:dyDescent="0.35">
      <c r="B313" s="25"/>
      <c r="C313" s="25"/>
      <c r="D313" s="25"/>
      <c r="E313" s="25"/>
      <c r="F313" s="25"/>
      <c r="G313" s="25"/>
      <c r="H313" s="25"/>
      <c r="I313" s="25"/>
      <c r="J313" s="25"/>
      <c r="K313" s="25"/>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row>
    <row r="314" spans="2:154" ht="14.5" customHeight="1" x14ac:dyDescent="0.35">
      <c r="B314" s="25"/>
      <c r="C314" s="25"/>
      <c r="D314" s="25"/>
      <c r="E314" s="25"/>
      <c r="F314" s="25"/>
      <c r="G314" s="25"/>
      <c r="H314" s="25"/>
      <c r="I314" s="25"/>
      <c r="J314" s="25"/>
      <c r="K314" s="25"/>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row>
    <row r="315" spans="2:154" ht="14.5" customHeight="1" x14ac:dyDescent="0.35">
      <c r="B315" s="25"/>
      <c r="C315" s="25"/>
      <c r="D315" s="25"/>
      <c r="E315" s="25"/>
      <c r="F315" s="25"/>
      <c r="G315" s="25"/>
      <c r="H315" s="25"/>
      <c r="I315" s="25"/>
      <c r="J315" s="25"/>
      <c r="K315" s="25"/>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row>
    <row r="316" spans="2:154" ht="14.5" customHeight="1" x14ac:dyDescent="0.35">
      <c r="B316" s="25"/>
      <c r="C316" s="25"/>
      <c r="D316" s="25"/>
      <c r="E316" s="25"/>
      <c r="F316" s="25"/>
      <c r="G316" s="25"/>
      <c r="H316" s="25"/>
      <c r="I316" s="25"/>
      <c r="J316" s="25"/>
      <c r="K316" s="25"/>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row>
    <row r="317" spans="2:154" ht="14.5" customHeight="1" x14ac:dyDescent="0.35">
      <c r="B317" s="25"/>
      <c r="C317" s="25"/>
      <c r="D317" s="25"/>
      <c r="E317" s="25"/>
      <c r="F317" s="25"/>
      <c r="G317" s="25"/>
      <c r="H317" s="25"/>
      <c r="I317" s="25"/>
      <c r="J317" s="25"/>
      <c r="K317" s="25"/>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row>
    <row r="318" spans="2:154" ht="14.5" customHeight="1" x14ac:dyDescent="0.35">
      <c r="B318" s="25"/>
      <c r="C318" s="25"/>
      <c r="D318" s="25"/>
      <c r="E318" s="25"/>
      <c r="F318" s="25"/>
      <c r="G318" s="25"/>
      <c r="H318" s="25"/>
      <c r="I318" s="25"/>
      <c r="J318" s="25"/>
      <c r="K318" s="25"/>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row>
    <row r="319" spans="2:154" ht="14.5" customHeight="1" x14ac:dyDescent="0.35">
      <c r="B319" s="25"/>
      <c r="C319" s="25"/>
      <c r="D319" s="25"/>
      <c r="E319" s="25"/>
      <c r="F319" s="25"/>
      <c r="G319" s="25"/>
      <c r="H319" s="25"/>
      <c r="I319" s="25"/>
      <c r="J319" s="25"/>
      <c r="K319" s="25"/>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row>
    <row r="320" spans="2:154" ht="14.5" customHeight="1" x14ac:dyDescent="0.35">
      <c r="B320" s="25"/>
      <c r="C320" s="25"/>
      <c r="D320" s="25"/>
      <c r="E320" s="25"/>
      <c r="F320" s="25"/>
      <c r="G320" s="25"/>
      <c r="H320" s="25"/>
      <c r="I320" s="25"/>
      <c r="J320" s="25"/>
      <c r="K320" s="25"/>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row>
    <row r="321" spans="2:154" ht="14.5" customHeight="1" x14ac:dyDescent="0.35">
      <c r="B321" s="25"/>
      <c r="C321" s="25"/>
      <c r="D321" s="25"/>
      <c r="E321" s="25"/>
      <c r="F321" s="25"/>
      <c r="G321" s="25"/>
      <c r="H321" s="25"/>
      <c r="I321" s="25"/>
      <c r="J321" s="25"/>
      <c r="K321" s="25"/>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row>
    <row r="322" spans="2:154" ht="14.5" customHeight="1" x14ac:dyDescent="0.35">
      <c r="B322" s="25"/>
      <c r="C322" s="25"/>
      <c r="D322" s="25"/>
      <c r="E322" s="25"/>
      <c r="F322" s="25"/>
      <c r="G322" s="25"/>
      <c r="H322" s="25"/>
      <c r="I322" s="25"/>
      <c r="J322" s="25"/>
      <c r="K322" s="25"/>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row>
    <row r="323" spans="2:154" ht="14.5" customHeight="1" x14ac:dyDescent="0.35">
      <c r="B323" s="25"/>
      <c r="C323" s="25"/>
      <c r="D323" s="25"/>
      <c r="E323" s="25"/>
      <c r="F323" s="25"/>
      <c r="G323" s="25"/>
      <c r="H323" s="25"/>
      <c r="I323" s="25"/>
      <c r="J323" s="25"/>
      <c r="K323" s="25"/>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row>
    <row r="324" spans="2:154" ht="14.5" customHeight="1" x14ac:dyDescent="0.35">
      <c r="B324" s="25"/>
      <c r="C324" s="25"/>
      <c r="D324" s="25"/>
      <c r="E324" s="25"/>
      <c r="F324" s="25"/>
      <c r="G324" s="25"/>
      <c r="H324" s="25"/>
      <c r="I324" s="25"/>
      <c r="J324" s="25"/>
      <c r="K324" s="25"/>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row>
    <row r="325" spans="2:154" ht="14.5" customHeight="1" x14ac:dyDescent="0.35">
      <c r="B325" s="25"/>
      <c r="C325" s="25"/>
      <c r="D325" s="25"/>
      <c r="E325" s="25"/>
      <c r="F325" s="25"/>
      <c r="G325" s="25"/>
      <c r="H325" s="25"/>
      <c r="I325" s="25"/>
      <c r="J325" s="25"/>
      <c r="K325" s="25"/>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row>
    <row r="326" spans="2:154" ht="14.5" customHeight="1" x14ac:dyDescent="0.35">
      <c r="B326" s="25"/>
      <c r="C326" s="25"/>
      <c r="D326" s="25"/>
      <c r="E326" s="25"/>
      <c r="F326" s="25"/>
      <c r="G326" s="25"/>
      <c r="H326" s="25"/>
      <c r="I326" s="25"/>
      <c r="J326" s="25"/>
      <c r="K326" s="25"/>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row>
    <row r="327" spans="2:154" ht="14.5" customHeight="1" x14ac:dyDescent="0.35">
      <c r="B327" s="25"/>
      <c r="C327" s="25"/>
      <c r="D327" s="25"/>
      <c r="E327" s="25"/>
      <c r="F327" s="25"/>
      <c r="G327" s="25"/>
      <c r="H327" s="25"/>
      <c r="I327" s="25"/>
      <c r="J327" s="25"/>
      <c r="K327" s="25"/>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row>
    <row r="328" spans="2:154" ht="14.5" customHeight="1" x14ac:dyDescent="0.35">
      <c r="B328" s="25"/>
      <c r="C328" s="25"/>
      <c r="D328" s="25"/>
      <c r="E328" s="25"/>
      <c r="F328" s="25"/>
      <c r="G328" s="25"/>
      <c r="H328" s="25"/>
      <c r="I328" s="25"/>
      <c r="J328" s="25"/>
      <c r="K328" s="25"/>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row>
    <row r="329" spans="2:154" ht="14.5" customHeight="1" x14ac:dyDescent="0.35">
      <c r="B329" s="25"/>
      <c r="C329" s="25"/>
      <c r="D329" s="25"/>
      <c r="E329" s="25"/>
      <c r="F329" s="25"/>
      <c r="G329" s="25"/>
      <c r="H329" s="25"/>
      <c r="I329" s="25"/>
      <c r="J329" s="25"/>
      <c r="K329" s="25"/>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row>
    <row r="330" spans="2:154" ht="14.5" customHeight="1" x14ac:dyDescent="0.35">
      <c r="B330" s="25"/>
      <c r="C330" s="25"/>
      <c r="D330" s="25"/>
      <c r="E330" s="25"/>
      <c r="F330" s="25"/>
      <c r="G330" s="25"/>
      <c r="H330" s="25"/>
      <c r="I330" s="25"/>
      <c r="J330" s="25"/>
      <c r="K330" s="25"/>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row>
    <row r="331" spans="2:154" ht="14.5" customHeight="1" x14ac:dyDescent="0.35">
      <c r="B331" s="25"/>
      <c r="C331" s="25"/>
      <c r="D331" s="25"/>
      <c r="E331" s="25"/>
      <c r="F331" s="25"/>
      <c r="G331" s="25"/>
      <c r="H331" s="25"/>
      <c r="I331" s="25"/>
      <c r="J331" s="25"/>
      <c r="K331" s="25"/>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row>
    <row r="332" spans="2:154" ht="14.5" customHeight="1" x14ac:dyDescent="0.35">
      <c r="B332" s="25"/>
      <c r="C332" s="25"/>
      <c r="D332" s="25"/>
      <c r="E332" s="25"/>
      <c r="F332" s="25"/>
      <c r="G332" s="25"/>
      <c r="H332" s="25"/>
      <c r="I332" s="25"/>
      <c r="J332" s="25"/>
      <c r="K332" s="25"/>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row>
    <row r="333" spans="2:154" ht="14.5" customHeight="1" x14ac:dyDescent="0.35">
      <c r="B333" s="25"/>
      <c r="C333" s="25"/>
      <c r="D333" s="25"/>
      <c r="E333" s="25"/>
      <c r="F333" s="25"/>
      <c r="G333" s="25"/>
      <c r="H333" s="25"/>
      <c r="I333" s="25"/>
      <c r="J333" s="25"/>
      <c r="K333" s="25"/>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c r="DD333" s="24"/>
      <c r="DE333" s="24"/>
      <c r="DF333" s="24"/>
      <c r="DG333" s="24"/>
      <c r="DH333" s="24"/>
      <c r="DI333" s="24"/>
      <c r="DJ333" s="24"/>
      <c r="DK333" s="24"/>
      <c r="DL333" s="24"/>
      <c r="DM333" s="24"/>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row>
    <row r="334" spans="2:154" ht="14.5" customHeight="1" x14ac:dyDescent="0.35">
      <c r="B334" s="25"/>
      <c r="C334" s="25"/>
      <c r="D334" s="25"/>
      <c r="E334" s="25"/>
      <c r="F334" s="25"/>
      <c r="G334" s="25"/>
      <c r="H334" s="25"/>
      <c r="I334" s="25"/>
      <c r="J334" s="25"/>
      <c r="K334" s="25"/>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c r="CW334" s="24"/>
      <c r="CX334" s="24"/>
      <c r="CY334" s="24"/>
      <c r="CZ334" s="24"/>
      <c r="DA334" s="24"/>
      <c r="DB334" s="24"/>
      <c r="DC334" s="24"/>
      <c r="DD334" s="24"/>
      <c r="DE334" s="24"/>
      <c r="DF334" s="24"/>
      <c r="DG334" s="24"/>
      <c r="DH334" s="24"/>
      <c r="DI334" s="24"/>
      <c r="DJ334" s="24"/>
      <c r="DK334" s="24"/>
      <c r="DL334" s="24"/>
      <c r="DM334" s="24"/>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row>
    <row r="335" spans="2:154" ht="14.5" customHeight="1" x14ac:dyDescent="0.35">
      <c r="B335" s="25"/>
      <c r="C335" s="25"/>
      <c r="D335" s="25"/>
      <c r="E335" s="25"/>
      <c r="F335" s="25"/>
      <c r="G335" s="25"/>
      <c r="H335" s="25"/>
      <c r="I335" s="25"/>
      <c r="J335" s="25"/>
      <c r="K335" s="25"/>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row>
    <row r="336" spans="2:154" ht="14.5" customHeight="1" x14ac:dyDescent="0.35">
      <c r="B336" s="25"/>
      <c r="C336" s="25"/>
      <c r="D336" s="25"/>
      <c r="E336" s="25"/>
      <c r="F336" s="25"/>
      <c r="G336" s="25"/>
      <c r="H336" s="25"/>
      <c r="I336" s="25"/>
      <c r="J336" s="25"/>
      <c r="K336" s="25"/>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row>
    <row r="337" spans="2:154" ht="14.5" customHeight="1" x14ac:dyDescent="0.35">
      <c r="B337" s="25"/>
      <c r="C337" s="25"/>
      <c r="D337" s="25"/>
      <c r="E337" s="25"/>
      <c r="F337" s="25"/>
      <c r="G337" s="25"/>
      <c r="H337" s="25"/>
      <c r="I337" s="25"/>
      <c r="J337" s="25"/>
      <c r="K337" s="25"/>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c r="CW337" s="24"/>
      <c r="CX337" s="24"/>
      <c r="CY337" s="24"/>
      <c r="CZ337" s="24"/>
      <c r="DA337" s="24"/>
      <c r="DB337" s="24"/>
      <c r="DC337" s="24"/>
      <c r="DD337" s="24"/>
      <c r="DE337" s="24"/>
      <c r="DF337" s="24"/>
      <c r="DG337" s="24"/>
      <c r="DH337" s="24"/>
      <c r="DI337" s="24"/>
      <c r="DJ337" s="24"/>
      <c r="DK337" s="24"/>
      <c r="DL337" s="24"/>
      <c r="DM337" s="24"/>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row>
    <row r="338" spans="2:154" ht="14.5" customHeight="1" x14ac:dyDescent="0.35">
      <c r="B338" s="25"/>
      <c r="C338" s="25"/>
      <c r="D338" s="25"/>
      <c r="E338" s="25"/>
      <c r="F338" s="25"/>
      <c r="G338" s="25"/>
      <c r="H338" s="25"/>
      <c r="I338" s="25"/>
      <c r="J338" s="25"/>
      <c r="K338" s="25"/>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c r="CW338" s="24"/>
      <c r="CX338" s="24"/>
      <c r="CY338" s="24"/>
      <c r="CZ338" s="24"/>
      <c r="DA338" s="24"/>
      <c r="DB338" s="24"/>
      <c r="DC338" s="24"/>
      <c r="DD338" s="24"/>
      <c r="DE338" s="24"/>
      <c r="DF338" s="24"/>
      <c r="DG338" s="24"/>
      <c r="DH338" s="24"/>
      <c r="DI338" s="24"/>
      <c r="DJ338" s="24"/>
      <c r="DK338" s="24"/>
      <c r="DL338" s="24"/>
      <c r="DM338" s="24"/>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row>
    <row r="339" spans="2:154" ht="14.5" customHeight="1" x14ac:dyDescent="0.35">
      <c r="B339" s="25"/>
      <c r="C339" s="25"/>
      <c r="D339" s="25"/>
      <c r="E339" s="25"/>
      <c r="F339" s="25"/>
      <c r="G339" s="25"/>
      <c r="H339" s="25"/>
      <c r="I339" s="25"/>
      <c r="J339" s="25"/>
      <c r="K339" s="25"/>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c r="CM339" s="24"/>
      <c r="CN339" s="24"/>
      <c r="CO339" s="24"/>
      <c r="CP339" s="24"/>
      <c r="CQ339" s="24"/>
      <c r="CR339" s="24"/>
      <c r="CS339" s="24"/>
      <c r="CT339" s="24"/>
      <c r="CU339" s="24"/>
      <c r="CV339" s="24"/>
      <c r="CW339" s="24"/>
      <c r="CX339" s="24"/>
      <c r="CY339" s="24"/>
      <c r="CZ339" s="24"/>
      <c r="DA339" s="24"/>
      <c r="DB339" s="24"/>
      <c r="DC339" s="24"/>
      <c r="DD339" s="24"/>
      <c r="DE339" s="24"/>
      <c r="DF339" s="24"/>
      <c r="DG339" s="24"/>
      <c r="DH339" s="24"/>
      <c r="DI339" s="24"/>
      <c r="DJ339" s="24"/>
      <c r="DK339" s="24"/>
      <c r="DL339" s="24"/>
      <c r="DM339" s="24"/>
      <c r="DN339" s="24"/>
      <c r="DO339" s="24"/>
      <c r="DP339" s="24"/>
      <c r="DQ339" s="24"/>
      <c r="DR339" s="24"/>
      <c r="DS339" s="24"/>
      <c r="DT339" s="24"/>
      <c r="DU339" s="24"/>
      <c r="DV339" s="24"/>
      <c r="DW339" s="24"/>
      <c r="DX339" s="24"/>
      <c r="DY339" s="24"/>
      <c r="DZ339" s="24"/>
      <c r="EA339" s="24"/>
      <c r="EB339" s="24"/>
      <c r="EC339" s="24"/>
      <c r="ED339" s="24"/>
      <c r="EE339" s="24"/>
      <c r="EF339" s="24"/>
      <c r="EG339" s="24"/>
      <c r="EH339" s="24"/>
      <c r="EI339" s="24"/>
      <c r="EJ339" s="24"/>
      <c r="EK339" s="24"/>
      <c r="EL339" s="24"/>
      <c r="EM339" s="24"/>
      <c r="EN339" s="24"/>
      <c r="EO339" s="24"/>
      <c r="EP339" s="24"/>
      <c r="EQ339" s="24"/>
      <c r="ER339" s="24"/>
      <c r="ES339" s="24"/>
      <c r="ET339" s="24"/>
      <c r="EU339" s="24"/>
      <c r="EV339" s="24"/>
      <c r="EW339" s="24"/>
      <c r="EX339" s="24"/>
    </row>
    <row r="340" spans="2:154" ht="14.5" customHeight="1" x14ac:dyDescent="0.35">
      <c r="B340" s="25"/>
      <c r="C340" s="25"/>
      <c r="D340" s="25"/>
      <c r="E340" s="25"/>
      <c r="F340" s="25"/>
      <c r="G340" s="25"/>
      <c r="H340" s="25"/>
      <c r="I340" s="25"/>
      <c r="J340" s="25"/>
      <c r="K340" s="25"/>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c r="CM340" s="24"/>
      <c r="CN340" s="24"/>
      <c r="CO340" s="24"/>
      <c r="CP340" s="24"/>
      <c r="CQ340" s="24"/>
      <c r="CR340" s="24"/>
      <c r="CS340" s="24"/>
      <c r="CT340" s="24"/>
      <c r="CU340" s="24"/>
      <c r="CV340" s="24"/>
      <c r="CW340" s="24"/>
      <c r="CX340" s="24"/>
      <c r="CY340" s="24"/>
      <c r="CZ340" s="24"/>
      <c r="DA340" s="24"/>
      <c r="DB340" s="24"/>
      <c r="DC340" s="24"/>
      <c r="DD340" s="24"/>
      <c r="DE340" s="24"/>
      <c r="DF340" s="24"/>
      <c r="DG340" s="24"/>
      <c r="DH340" s="24"/>
      <c r="DI340" s="24"/>
      <c r="DJ340" s="24"/>
      <c r="DK340" s="24"/>
      <c r="DL340" s="24"/>
      <c r="DM340" s="24"/>
      <c r="DN340" s="24"/>
      <c r="DO340" s="24"/>
      <c r="DP340" s="24"/>
      <c r="DQ340" s="24"/>
      <c r="DR340" s="24"/>
      <c r="DS340" s="24"/>
      <c r="DT340" s="24"/>
      <c r="DU340" s="24"/>
      <c r="DV340" s="24"/>
      <c r="DW340" s="24"/>
      <c r="DX340" s="24"/>
      <c r="DY340" s="24"/>
      <c r="DZ340" s="24"/>
      <c r="EA340" s="24"/>
      <c r="EB340" s="24"/>
      <c r="EC340" s="24"/>
      <c r="ED340" s="24"/>
      <c r="EE340" s="24"/>
      <c r="EF340" s="24"/>
      <c r="EG340" s="24"/>
      <c r="EH340" s="24"/>
      <c r="EI340" s="24"/>
      <c r="EJ340" s="24"/>
      <c r="EK340" s="24"/>
      <c r="EL340" s="24"/>
      <c r="EM340" s="24"/>
      <c r="EN340" s="24"/>
      <c r="EO340" s="24"/>
      <c r="EP340" s="24"/>
      <c r="EQ340" s="24"/>
      <c r="ER340" s="24"/>
      <c r="ES340" s="24"/>
      <c r="ET340" s="24"/>
      <c r="EU340" s="24"/>
      <c r="EV340" s="24"/>
      <c r="EW340" s="24"/>
      <c r="EX340" s="24"/>
    </row>
    <row r="341" spans="2:154" ht="14.5" customHeight="1" x14ac:dyDescent="0.35">
      <c r="B341" s="25"/>
      <c r="C341" s="25"/>
      <c r="D341" s="25"/>
      <c r="E341" s="25"/>
      <c r="F341" s="25"/>
      <c r="G341" s="25"/>
      <c r="H341" s="25"/>
      <c r="I341" s="25"/>
      <c r="J341" s="25"/>
      <c r="K341" s="25"/>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c r="CW341" s="24"/>
      <c r="CX341" s="24"/>
      <c r="CY341" s="24"/>
      <c r="CZ341" s="24"/>
      <c r="DA341" s="24"/>
      <c r="DB341" s="24"/>
      <c r="DC341" s="24"/>
      <c r="DD341" s="24"/>
      <c r="DE341" s="24"/>
      <c r="DF341" s="24"/>
      <c r="DG341" s="24"/>
      <c r="DH341" s="24"/>
      <c r="DI341" s="24"/>
      <c r="DJ341" s="24"/>
      <c r="DK341" s="24"/>
      <c r="DL341" s="24"/>
      <c r="DM341" s="24"/>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row>
    <row r="342" spans="2:154" ht="14.5" customHeight="1" x14ac:dyDescent="0.35">
      <c r="B342" s="25"/>
      <c r="C342" s="25"/>
      <c r="D342" s="25"/>
      <c r="E342" s="25"/>
      <c r="F342" s="25"/>
      <c r="G342" s="25"/>
      <c r="H342" s="25"/>
      <c r="I342" s="25"/>
      <c r="J342" s="25"/>
      <c r="K342" s="25"/>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c r="CM342" s="24"/>
      <c r="CN342" s="24"/>
      <c r="CO342" s="24"/>
      <c r="CP342" s="24"/>
      <c r="CQ342" s="24"/>
      <c r="CR342" s="24"/>
      <c r="CS342" s="24"/>
      <c r="CT342" s="24"/>
      <c r="CU342" s="24"/>
      <c r="CV342" s="24"/>
      <c r="CW342" s="24"/>
      <c r="CX342" s="24"/>
      <c r="CY342" s="24"/>
      <c r="CZ342" s="24"/>
      <c r="DA342" s="24"/>
      <c r="DB342" s="24"/>
      <c r="DC342" s="24"/>
      <c r="DD342" s="24"/>
      <c r="DE342" s="24"/>
      <c r="DF342" s="24"/>
      <c r="DG342" s="24"/>
      <c r="DH342" s="24"/>
      <c r="DI342" s="24"/>
      <c r="DJ342" s="24"/>
      <c r="DK342" s="24"/>
      <c r="DL342" s="24"/>
      <c r="DM342" s="24"/>
      <c r="DN342" s="24"/>
      <c r="DO342" s="24"/>
      <c r="DP342" s="24"/>
      <c r="DQ342" s="24"/>
      <c r="DR342" s="24"/>
      <c r="DS342" s="24"/>
      <c r="DT342" s="24"/>
      <c r="DU342" s="24"/>
      <c r="DV342" s="24"/>
      <c r="DW342" s="24"/>
      <c r="DX342" s="24"/>
      <c r="DY342" s="24"/>
      <c r="DZ342" s="24"/>
      <c r="EA342" s="24"/>
      <c r="EB342" s="24"/>
      <c r="EC342" s="24"/>
      <c r="ED342" s="24"/>
      <c r="EE342" s="24"/>
      <c r="EF342" s="24"/>
      <c r="EG342" s="24"/>
      <c r="EH342" s="24"/>
      <c r="EI342" s="24"/>
      <c r="EJ342" s="24"/>
      <c r="EK342" s="24"/>
      <c r="EL342" s="24"/>
      <c r="EM342" s="24"/>
      <c r="EN342" s="24"/>
      <c r="EO342" s="24"/>
      <c r="EP342" s="24"/>
      <c r="EQ342" s="24"/>
      <c r="ER342" s="24"/>
      <c r="ES342" s="24"/>
      <c r="ET342" s="24"/>
      <c r="EU342" s="24"/>
      <c r="EV342" s="24"/>
      <c r="EW342" s="24"/>
      <c r="EX342" s="24"/>
    </row>
    <row r="343" spans="2:154" ht="14.5" customHeight="1" x14ac:dyDescent="0.35">
      <c r="B343" s="25"/>
      <c r="C343" s="25"/>
      <c r="D343" s="25"/>
      <c r="E343" s="25"/>
      <c r="F343" s="25"/>
      <c r="G343" s="25"/>
      <c r="H343" s="25"/>
      <c r="I343" s="25"/>
      <c r="J343" s="25"/>
      <c r="K343" s="25"/>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c r="BI343" s="24"/>
      <c r="BJ343" s="24"/>
      <c r="BK343" s="24"/>
      <c r="BL343" s="24"/>
      <c r="BM343" s="24"/>
      <c r="BN343" s="24"/>
      <c r="BO343" s="24"/>
      <c r="BP343" s="24"/>
      <c r="BQ343" s="24"/>
      <c r="BR343" s="24"/>
      <c r="BS343" s="24"/>
      <c r="BT343" s="24"/>
      <c r="BU343" s="24"/>
      <c r="BV343" s="24"/>
      <c r="BW343" s="24"/>
      <c r="BX343" s="24"/>
      <c r="BY343" s="24"/>
      <c r="BZ343" s="24"/>
      <c r="CA343" s="24"/>
      <c r="CB343" s="24"/>
      <c r="CC343" s="24"/>
      <c r="CD343" s="24"/>
      <c r="CE343" s="24"/>
      <c r="CF343" s="24"/>
      <c r="CG343" s="24"/>
      <c r="CH343" s="24"/>
      <c r="CI343" s="24"/>
      <c r="CJ343" s="24"/>
      <c r="CK343" s="24"/>
      <c r="CL343" s="24"/>
      <c r="CM343" s="24"/>
      <c r="CN343" s="24"/>
      <c r="CO343" s="24"/>
      <c r="CP343" s="24"/>
      <c r="CQ343" s="24"/>
      <c r="CR343" s="24"/>
      <c r="CS343" s="24"/>
      <c r="CT343" s="24"/>
      <c r="CU343" s="24"/>
      <c r="CV343" s="24"/>
      <c r="CW343" s="24"/>
      <c r="CX343" s="24"/>
      <c r="CY343" s="24"/>
      <c r="CZ343" s="24"/>
      <c r="DA343" s="24"/>
      <c r="DB343" s="24"/>
      <c r="DC343" s="24"/>
      <c r="DD343" s="24"/>
      <c r="DE343" s="24"/>
      <c r="DF343" s="24"/>
      <c r="DG343" s="24"/>
      <c r="DH343" s="24"/>
      <c r="DI343" s="24"/>
      <c r="DJ343" s="24"/>
      <c r="DK343" s="24"/>
      <c r="DL343" s="24"/>
      <c r="DM343" s="24"/>
      <c r="DN343" s="24"/>
      <c r="DO343" s="24"/>
      <c r="DP343" s="24"/>
      <c r="DQ343" s="24"/>
      <c r="DR343" s="24"/>
      <c r="DS343" s="24"/>
      <c r="DT343" s="24"/>
      <c r="DU343" s="24"/>
      <c r="DV343" s="24"/>
      <c r="DW343" s="24"/>
      <c r="DX343" s="24"/>
      <c r="DY343" s="24"/>
      <c r="DZ343" s="24"/>
      <c r="EA343" s="24"/>
      <c r="EB343" s="24"/>
      <c r="EC343" s="24"/>
      <c r="ED343" s="24"/>
      <c r="EE343" s="24"/>
      <c r="EF343" s="24"/>
      <c r="EG343" s="24"/>
      <c r="EH343" s="24"/>
      <c r="EI343" s="24"/>
      <c r="EJ343" s="24"/>
      <c r="EK343" s="24"/>
      <c r="EL343" s="24"/>
      <c r="EM343" s="24"/>
      <c r="EN343" s="24"/>
      <c r="EO343" s="24"/>
      <c r="EP343" s="24"/>
      <c r="EQ343" s="24"/>
      <c r="ER343" s="24"/>
      <c r="ES343" s="24"/>
      <c r="ET343" s="24"/>
      <c r="EU343" s="24"/>
      <c r="EV343" s="24"/>
      <c r="EW343" s="24"/>
      <c r="EX343" s="24"/>
    </row>
    <row r="344" spans="2:154" ht="14.5" customHeight="1" x14ac:dyDescent="0.35">
      <c r="B344" s="25"/>
      <c r="C344" s="25"/>
      <c r="D344" s="25"/>
      <c r="E344" s="25"/>
      <c r="F344" s="25"/>
      <c r="G344" s="25"/>
      <c r="H344" s="25"/>
      <c r="I344" s="25"/>
      <c r="J344" s="25"/>
      <c r="K344" s="25"/>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c r="BI344" s="24"/>
      <c r="BJ344" s="24"/>
      <c r="BK344" s="24"/>
      <c r="BL344" s="24"/>
      <c r="BM344" s="24"/>
      <c r="BN344" s="24"/>
      <c r="BO344" s="24"/>
      <c r="BP344" s="24"/>
      <c r="BQ344" s="24"/>
      <c r="BR344" s="24"/>
      <c r="BS344" s="24"/>
      <c r="BT344" s="24"/>
      <c r="BU344" s="24"/>
      <c r="BV344" s="24"/>
      <c r="BW344" s="24"/>
      <c r="BX344" s="24"/>
      <c r="BY344" s="24"/>
      <c r="BZ344" s="24"/>
      <c r="CA344" s="24"/>
      <c r="CB344" s="24"/>
      <c r="CC344" s="24"/>
      <c r="CD344" s="24"/>
      <c r="CE344" s="24"/>
      <c r="CF344" s="24"/>
      <c r="CG344" s="24"/>
      <c r="CH344" s="24"/>
      <c r="CI344" s="24"/>
      <c r="CJ344" s="24"/>
      <c r="CK344" s="24"/>
      <c r="CL344" s="24"/>
      <c r="CM344" s="24"/>
      <c r="CN344" s="24"/>
      <c r="CO344" s="24"/>
      <c r="CP344" s="24"/>
      <c r="CQ344" s="24"/>
      <c r="CR344" s="24"/>
      <c r="CS344" s="24"/>
      <c r="CT344" s="24"/>
      <c r="CU344" s="24"/>
      <c r="CV344" s="24"/>
      <c r="CW344" s="24"/>
      <c r="CX344" s="24"/>
      <c r="CY344" s="24"/>
      <c r="CZ344" s="24"/>
      <c r="DA344" s="24"/>
      <c r="DB344" s="24"/>
      <c r="DC344" s="24"/>
      <c r="DD344" s="24"/>
      <c r="DE344" s="24"/>
      <c r="DF344" s="24"/>
      <c r="DG344" s="24"/>
      <c r="DH344" s="24"/>
      <c r="DI344" s="24"/>
      <c r="DJ344" s="24"/>
      <c r="DK344" s="24"/>
      <c r="DL344" s="24"/>
      <c r="DM344" s="24"/>
      <c r="DN344" s="24"/>
      <c r="DO344" s="24"/>
      <c r="DP344" s="24"/>
      <c r="DQ344" s="24"/>
      <c r="DR344" s="24"/>
      <c r="DS344" s="24"/>
      <c r="DT344" s="24"/>
      <c r="DU344" s="24"/>
      <c r="DV344" s="24"/>
      <c r="DW344" s="24"/>
      <c r="DX344" s="24"/>
      <c r="DY344" s="24"/>
      <c r="DZ344" s="24"/>
      <c r="EA344" s="24"/>
      <c r="EB344" s="24"/>
      <c r="EC344" s="24"/>
      <c r="ED344" s="24"/>
      <c r="EE344" s="24"/>
      <c r="EF344" s="24"/>
      <c r="EG344" s="24"/>
      <c r="EH344" s="24"/>
      <c r="EI344" s="24"/>
      <c r="EJ344" s="24"/>
      <c r="EK344" s="24"/>
      <c r="EL344" s="24"/>
      <c r="EM344" s="24"/>
      <c r="EN344" s="24"/>
      <c r="EO344" s="24"/>
      <c r="EP344" s="24"/>
      <c r="EQ344" s="24"/>
      <c r="ER344" s="24"/>
      <c r="ES344" s="24"/>
      <c r="ET344" s="24"/>
      <c r="EU344" s="24"/>
      <c r="EV344" s="24"/>
      <c r="EW344" s="24"/>
      <c r="EX344" s="24"/>
    </row>
    <row r="345" spans="2:154" ht="14.5" customHeight="1" x14ac:dyDescent="0.35">
      <c r="B345" s="25"/>
      <c r="C345" s="25"/>
      <c r="D345" s="25"/>
      <c r="E345" s="25"/>
      <c r="F345" s="25"/>
      <c r="G345" s="25"/>
      <c r="H345" s="25"/>
      <c r="I345" s="25"/>
      <c r="J345" s="25"/>
      <c r="K345" s="25"/>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c r="BZ345" s="24"/>
      <c r="CA345" s="24"/>
      <c r="CB345" s="24"/>
      <c r="CC345" s="24"/>
      <c r="CD345" s="24"/>
      <c r="CE345" s="24"/>
      <c r="CF345" s="24"/>
      <c r="CG345" s="24"/>
      <c r="CH345" s="24"/>
      <c r="CI345" s="24"/>
      <c r="CJ345" s="24"/>
      <c r="CK345" s="24"/>
      <c r="CL345" s="24"/>
      <c r="CM345" s="24"/>
      <c r="CN345" s="24"/>
      <c r="CO345" s="24"/>
      <c r="CP345" s="24"/>
      <c r="CQ345" s="24"/>
      <c r="CR345" s="24"/>
      <c r="CS345" s="24"/>
      <c r="CT345" s="24"/>
      <c r="CU345" s="24"/>
      <c r="CV345" s="24"/>
      <c r="CW345" s="24"/>
      <c r="CX345" s="24"/>
      <c r="CY345" s="24"/>
      <c r="CZ345" s="24"/>
      <c r="DA345" s="24"/>
      <c r="DB345" s="24"/>
      <c r="DC345" s="24"/>
      <c r="DD345" s="24"/>
      <c r="DE345" s="24"/>
      <c r="DF345" s="24"/>
      <c r="DG345" s="24"/>
      <c r="DH345" s="24"/>
      <c r="DI345" s="24"/>
      <c r="DJ345" s="24"/>
      <c r="DK345" s="24"/>
      <c r="DL345" s="24"/>
      <c r="DM345" s="24"/>
      <c r="DN345" s="24"/>
      <c r="DO345" s="24"/>
      <c r="DP345" s="24"/>
      <c r="DQ345" s="24"/>
      <c r="DR345" s="24"/>
      <c r="DS345" s="24"/>
      <c r="DT345" s="24"/>
      <c r="DU345" s="24"/>
      <c r="DV345" s="24"/>
      <c r="DW345" s="24"/>
      <c r="DX345" s="24"/>
      <c r="DY345" s="24"/>
      <c r="DZ345" s="24"/>
      <c r="EA345" s="24"/>
      <c r="EB345" s="24"/>
      <c r="EC345" s="24"/>
      <c r="ED345" s="24"/>
      <c r="EE345" s="24"/>
      <c r="EF345" s="24"/>
      <c r="EG345" s="24"/>
      <c r="EH345" s="24"/>
      <c r="EI345" s="24"/>
      <c r="EJ345" s="24"/>
      <c r="EK345" s="24"/>
      <c r="EL345" s="24"/>
      <c r="EM345" s="24"/>
      <c r="EN345" s="24"/>
      <c r="EO345" s="24"/>
      <c r="EP345" s="24"/>
      <c r="EQ345" s="24"/>
      <c r="ER345" s="24"/>
      <c r="ES345" s="24"/>
      <c r="ET345" s="24"/>
      <c r="EU345" s="24"/>
      <c r="EV345" s="24"/>
      <c r="EW345" s="24"/>
      <c r="EX345" s="24"/>
    </row>
    <row r="346" spans="2:154" ht="14.5" customHeight="1" x14ac:dyDescent="0.35">
      <c r="B346" s="25"/>
      <c r="C346" s="25"/>
      <c r="D346" s="25"/>
      <c r="E346" s="25"/>
      <c r="F346" s="25"/>
      <c r="G346" s="25"/>
      <c r="H346" s="25"/>
      <c r="I346" s="25"/>
      <c r="J346" s="25"/>
      <c r="K346" s="25"/>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c r="BI346" s="24"/>
      <c r="BJ346" s="24"/>
      <c r="BK346" s="24"/>
      <c r="BL346" s="24"/>
      <c r="BM346" s="24"/>
      <c r="BN346" s="24"/>
      <c r="BO346" s="24"/>
      <c r="BP346" s="24"/>
      <c r="BQ346" s="24"/>
      <c r="BR346" s="24"/>
      <c r="BS346" s="24"/>
      <c r="BT346" s="24"/>
      <c r="BU346" s="24"/>
      <c r="BV346" s="24"/>
      <c r="BW346" s="24"/>
      <c r="BX346" s="24"/>
      <c r="BY346" s="24"/>
      <c r="BZ346" s="24"/>
      <c r="CA346" s="24"/>
      <c r="CB346" s="24"/>
      <c r="CC346" s="24"/>
      <c r="CD346" s="24"/>
      <c r="CE346" s="24"/>
      <c r="CF346" s="24"/>
      <c r="CG346" s="24"/>
      <c r="CH346" s="24"/>
      <c r="CI346" s="24"/>
      <c r="CJ346" s="24"/>
      <c r="CK346" s="24"/>
      <c r="CL346" s="24"/>
      <c r="CM346" s="24"/>
      <c r="CN346" s="24"/>
      <c r="CO346" s="24"/>
      <c r="CP346" s="24"/>
      <c r="CQ346" s="24"/>
      <c r="CR346" s="24"/>
      <c r="CS346" s="24"/>
      <c r="CT346" s="24"/>
      <c r="CU346" s="24"/>
      <c r="CV346" s="24"/>
      <c r="CW346" s="24"/>
      <c r="CX346" s="24"/>
      <c r="CY346" s="24"/>
      <c r="CZ346" s="24"/>
      <c r="DA346" s="24"/>
      <c r="DB346" s="24"/>
      <c r="DC346" s="24"/>
      <c r="DD346" s="24"/>
      <c r="DE346" s="24"/>
      <c r="DF346" s="24"/>
      <c r="DG346" s="24"/>
      <c r="DH346" s="24"/>
      <c r="DI346" s="24"/>
      <c r="DJ346" s="24"/>
      <c r="DK346" s="24"/>
      <c r="DL346" s="24"/>
      <c r="DM346" s="24"/>
      <c r="DN346" s="24"/>
      <c r="DO346" s="24"/>
      <c r="DP346" s="24"/>
      <c r="DQ346" s="24"/>
      <c r="DR346" s="24"/>
      <c r="DS346" s="24"/>
      <c r="DT346" s="24"/>
      <c r="DU346" s="24"/>
      <c r="DV346" s="24"/>
      <c r="DW346" s="24"/>
      <c r="DX346" s="24"/>
      <c r="DY346" s="24"/>
      <c r="DZ346" s="24"/>
      <c r="EA346" s="24"/>
      <c r="EB346" s="24"/>
      <c r="EC346" s="24"/>
      <c r="ED346" s="24"/>
      <c r="EE346" s="24"/>
      <c r="EF346" s="24"/>
      <c r="EG346" s="24"/>
      <c r="EH346" s="24"/>
      <c r="EI346" s="24"/>
      <c r="EJ346" s="24"/>
      <c r="EK346" s="24"/>
      <c r="EL346" s="24"/>
      <c r="EM346" s="24"/>
      <c r="EN346" s="24"/>
      <c r="EO346" s="24"/>
      <c r="EP346" s="24"/>
      <c r="EQ346" s="24"/>
      <c r="ER346" s="24"/>
      <c r="ES346" s="24"/>
      <c r="ET346" s="24"/>
      <c r="EU346" s="24"/>
      <c r="EV346" s="24"/>
      <c r="EW346" s="24"/>
      <c r="EX346" s="24"/>
    </row>
    <row r="347" spans="2:154" ht="14.5" customHeight="1" x14ac:dyDescent="0.35">
      <c r="B347" s="25"/>
      <c r="C347" s="25"/>
      <c r="D347" s="25"/>
      <c r="E347" s="25"/>
      <c r="F347" s="25"/>
      <c r="G347" s="25"/>
      <c r="H347" s="25"/>
      <c r="I347" s="25"/>
      <c r="J347" s="25"/>
      <c r="K347" s="25"/>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24"/>
      <c r="BO347" s="24"/>
      <c r="BP347" s="24"/>
      <c r="BQ347" s="24"/>
      <c r="BR347" s="24"/>
      <c r="BS347" s="24"/>
      <c r="BT347" s="24"/>
      <c r="BU347" s="24"/>
      <c r="BV347" s="24"/>
      <c r="BW347" s="24"/>
      <c r="BX347" s="24"/>
      <c r="BY347" s="24"/>
      <c r="BZ347" s="24"/>
      <c r="CA347" s="24"/>
      <c r="CB347" s="24"/>
      <c r="CC347" s="24"/>
      <c r="CD347" s="24"/>
      <c r="CE347" s="24"/>
      <c r="CF347" s="24"/>
      <c r="CG347" s="24"/>
      <c r="CH347" s="24"/>
      <c r="CI347" s="24"/>
      <c r="CJ347" s="24"/>
      <c r="CK347" s="24"/>
      <c r="CL347" s="24"/>
      <c r="CM347" s="24"/>
      <c r="CN347" s="24"/>
      <c r="CO347" s="24"/>
      <c r="CP347" s="24"/>
      <c r="CQ347" s="24"/>
      <c r="CR347" s="24"/>
      <c r="CS347" s="24"/>
      <c r="CT347" s="24"/>
      <c r="CU347" s="24"/>
      <c r="CV347" s="24"/>
      <c r="CW347" s="24"/>
      <c r="CX347" s="24"/>
      <c r="CY347" s="24"/>
      <c r="CZ347" s="24"/>
      <c r="DA347" s="24"/>
      <c r="DB347" s="24"/>
      <c r="DC347" s="24"/>
      <c r="DD347" s="24"/>
      <c r="DE347" s="24"/>
      <c r="DF347" s="24"/>
      <c r="DG347" s="24"/>
      <c r="DH347" s="24"/>
      <c r="DI347" s="24"/>
      <c r="DJ347" s="24"/>
      <c r="DK347" s="24"/>
      <c r="DL347" s="24"/>
      <c r="DM347" s="24"/>
      <c r="DN347" s="24"/>
      <c r="DO347" s="24"/>
      <c r="DP347" s="24"/>
      <c r="DQ347" s="24"/>
      <c r="DR347" s="24"/>
      <c r="DS347" s="24"/>
      <c r="DT347" s="24"/>
      <c r="DU347" s="24"/>
      <c r="DV347" s="24"/>
      <c r="DW347" s="24"/>
      <c r="DX347" s="24"/>
      <c r="DY347" s="24"/>
      <c r="DZ347" s="24"/>
      <c r="EA347" s="24"/>
      <c r="EB347" s="24"/>
      <c r="EC347" s="24"/>
      <c r="ED347" s="24"/>
      <c r="EE347" s="24"/>
      <c r="EF347" s="24"/>
      <c r="EG347" s="24"/>
      <c r="EH347" s="24"/>
      <c r="EI347" s="24"/>
      <c r="EJ347" s="24"/>
      <c r="EK347" s="24"/>
      <c r="EL347" s="24"/>
      <c r="EM347" s="24"/>
      <c r="EN347" s="24"/>
      <c r="EO347" s="24"/>
      <c r="EP347" s="24"/>
      <c r="EQ347" s="24"/>
      <c r="ER347" s="24"/>
      <c r="ES347" s="24"/>
      <c r="ET347" s="24"/>
      <c r="EU347" s="24"/>
      <c r="EV347" s="24"/>
      <c r="EW347" s="24"/>
      <c r="EX347" s="24"/>
    </row>
    <row r="348" spans="2:154" ht="14.5" customHeight="1" x14ac:dyDescent="0.35">
      <c r="B348" s="25"/>
      <c r="C348" s="25"/>
      <c r="D348" s="25"/>
      <c r="E348" s="25"/>
      <c r="F348" s="25"/>
      <c r="G348" s="25"/>
      <c r="H348" s="25"/>
      <c r="I348" s="25"/>
      <c r="J348" s="25"/>
      <c r="K348" s="25"/>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c r="BZ348" s="24"/>
      <c r="CA348" s="24"/>
      <c r="CB348" s="24"/>
      <c r="CC348" s="24"/>
      <c r="CD348" s="24"/>
      <c r="CE348" s="24"/>
      <c r="CF348" s="24"/>
      <c r="CG348" s="24"/>
      <c r="CH348" s="24"/>
      <c r="CI348" s="24"/>
      <c r="CJ348" s="24"/>
      <c r="CK348" s="24"/>
      <c r="CL348" s="24"/>
      <c r="CM348" s="24"/>
      <c r="CN348" s="24"/>
      <c r="CO348" s="24"/>
      <c r="CP348" s="24"/>
      <c r="CQ348" s="24"/>
      <c r="CR348" s="24"/>
      <c r="CS348" s="24"/>
      <c r="CT348" s="24"/>
      <c r="CU348" s="24"/>
      <c r="CV348" s="24"/>
      <c r="CW348" s="24"/>
      <c r="CX348" s="24"/>
      <c r="CY348" s="24"/>
      <c r="CZ348" s="24"/>
      <c r="DA348" s="24"/>
      <c r="DB348" s="24"/>
      <c r="DC348" s="24"/>
      <c r="DD348" s="24"/>
      <c r="DE348" s="24"/>
      <c r="DF348" s="24"/>
      <c r="DG348" s="24"/>
      <c r="DH348" s="24"/>
      <c r="DI348" s="24"/>
      <c r="DJ348" s="24"/>
      <c r="DK348" s="24"/>
      <c r="DL348" s="24"/>
      <c r="DM348" s="24"/>
      <c r="DN348" s="24"/>
      <c r="DO348" s="24"/>
      <c r="DP348" s="24"/>
      <c r="DQ348" s="24"/>
      <c r="DR348" s="24"/>
      <c r="DS348" s="24"/>
      <c r="DT348" s="24"/>
      <c r="DU348" s="24"/>
      <c r="DV348" s="24"/>
      <c r="DW348" s="24"/>
      <c r="DX348" s="24"/>
      <c r="DY348" s="24"/>
      <c r="DZ348" s="24"/>
      <c r="EA348" s="24"/>
      <c r="EB348" s="24"/>
      <c r="EC348" s="24"/>
      <c r="ED348" s="24"/>
      <c r="EE348" s="24"/>
      <c r="EF348" s="24"/>
      <c r="EG348" s="24"/>
      <c r="EH348" s="24"/>
      <c r="EI348" s="24"/>
      <c r="EJ348" s="24"/>
      <c r="EK348" s="24"/>
      <c r="EL348" s="24"/>
      <c r="EM348" s="24"/>
      <c r="EN348" s="24"/>
      <c r="EO348" s="24"/>
      <c r="EP348" s="24"/>
      <c r="EQ348" s="24"/>
      <c r="ER348" s="24"/>
      <c r="ES348" s="24"/>
      <c r="ET348" s="24"/>
      <c r="EU348" s="24"/>
      <c r="EV348" s="24"/>
      <c r="EW348" s="24"/>
      <c r="EX348" s="24"/>
    </row>
    <row r="349" spans="2:154" ht="14.5" customHeight="1" x14ac:dyDescent="0.35">
      <c r="B349" s="25"/>
      <c r="C349" s="25"/>
      <c r="D349" s="25"/>
      <c r="E349" s="25"/>
      <c r="F349" s="25"/>
      <c r="G349" s="25"/>
      <c r="H349" s="25"/>
      <c r="I349" s="25"/>
      <c r="J349" s="25"/>
      <c r="K349" s="25"/>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c r="BZ349" s="24"/>
      <c r="CA349" s="24"/>
      <c r="CB349" s="24"/>
      <c r="CC349" s="24"/>
      <c r="CD349" s="24"/>
      <c r="CE349" s="24"/>
      <c r="CF349" s="24"/>
      <c r="CG349" s="24"/>
      <c r="CH349" s="24"/>
      <c r="CI349" s="24"/>
      <c r="CJ349" s="24"/>
      <c r="CK349" s="24"/>
      <c r="CL349" s="24"/>
      <c r="CM349" s="24"/>
      <c r="CN349" s="24"/>
      <c r="CO349" s="24"/>
      <c r="CP349" s="24"/>
      <c r="CQ349" s="24"/>
      <c r="CR349" s="24"/>
      <c r="CS349" s="24"/>
      <c r="CT349" s="24"/>
      <c r="CU349" s="24"/>
      <c r="CV349" s="24"/>
      <c r="CW349" s="24"/>
      <c r="CX349" s="24"/>
      <c r="CY349" s="24"/>
      <c r="CZ349" s="24"/>
      <c r="DA349" s="24"/>
      <c r="DB349" s="24"/>
      <c r="DC349" s="24"/>
      <c r="DD349" s="24"/>
      <c r="DE349" s="24"/>
      <c r="DF349" s="24"/>
      <c r="DG349" s="24"/>
      <c r="DH349" s="24"/>
      <c r="DI349" s="24"/>
      <c r="DJ349" s="24"/>
      <c r="DK349" s="24"/>
      <c r="DL349" s="24"/>
      <c r="DM349" s="24"/>
      <c r="DN349" s="24"/>
      <c r="DO349" s="24"/>
      <c r="DP349" s="24"/>
      <c r="DQ349" s="24"/>
      <c r="DR349" s="24"/>
      <c r="DS349" s="24"/>
      <c r="DT349" s="24"/>
      <c r="DU349" s="24"/>
      <c r="DV349" s="24"/>
      <c r="DW349" s="24"/>
      <c r="DX349" s="24"/>
      <c r="DY349" s="24"/>
      <c r="DZ349" s="24"/>
      <c r="EA349" s="24"/>
      <c r="EB349" s="24"/>
      <c r="EC349" s="24"/>
      <c r="ED349" s="24"/>
      <c r="EE349" s="24"/>
      <c r="EF349" s="24"/>
      <c r="EG349" s="24"/>
      <c r="EH349" s="24"/>
      <c r="EI349" s="24"/>
      <c r="EJ349" s="24"/>
      <c r="EK349" s="24"/>
      <c r="EL349" s="24"/>
      <c r="EM349" s="24"/>
      <c r="EN349" s="24"/>
      <c r="EO349" s="24"/>
      <c r="EP349" s="24"/>
      <c r="EQ349" s="24"/>
      <c r="ER349" s="24"/>
      <c r="ES349" s="24"/>
      <c r="ET349" s="24"/>
      <c r="EU349" s="24"/>
      <c r="EV349" s="24"/>
      <c r="EW349" s="24"/>
      <c r="EX349" s="24"/>
    </row>
    <row r="350" spans="2:154" ht="14.5" customHeight="1" x14ac:dyDescent="0.35">
      <c r="B350" s="25"/>
      <c r="C350" s="25"/>
      <c r="D350" s="25"/>
      <c r="E350" s="25"/>
      <c r="F350" s="25"/>
      <c r="G350" s="25"/>
      <c r="H350" s="25"/>
      <c r="I350" s="25"/>
      <c r="J350" s="25"/>
      <c r="K350" s="25"/>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c r="BZ350" s="24"/>
      <c r="CA350" s="24"/>
      <c r="CB350" s="24"/>
      <c r="CC350" s="24"/>
      <c r="CD350" s="24"/>
      <c r="CE350" s="24"/>
      <c r="CF350" s="24"/>
      <c r="CG350" s="24"/>
      <c r="CH350" s="24"/>
      <c r="CI350" s="24"/>
      <c r="CJ350" s="24"/>
      <c r="CK350" s="24"/>
      <c r="CL350" s="24"/>
      <c r="CM350" s="24"/>
      <c r="CN350" s="24"/>
      <c r="CO350" s="24"/>
      <c r="CP350" s="24"/>
      <c r="CQ350" s="24"/>
      <c r="CR350" s="24"/>
      <c r="CS350" s="24"/>
      <c r="CT350" s="24"/>
      <c r="CU350" s="24"/>
      <c r="CV350" s="24"/>
      <c r="CW350" s="24"/>
      <c r="CX350" s="24"/>
      <c r="CY350" s="24"/>
      <c r="CZ350" s="24"/>
      <c r="DA350" s="24"/>
      <c r="DB350" s="24"/>
      <c r="DC350" s="24"/>
      <c r="DD350" s="24"/>
      <c r="DE350" s="24"/>
      <c r="DF350" s="24"/>
      <c r="DG350" s="24"/>
      <c r="DH350" s="24"/>
      <c r="DI350" s="24"/>
      <c r="DJ350" s="24"/>
      <c r="DK350" s="24"/>
      <c r="DL350" s="24"/>
      <c r="DM350" s="24"/>
      <c r="DN350" s="24"/>
      <c r="DO350" s="24"/>
      <c r="DP350" s="24"/>
      <c r="DQ350" s="24"/>
      <c r="DR350" s="24"/>
      <c r="DS350" s="24"/>
      <c r="DT350" s="24"/>
      <c r="DU350" s="24"/>
      <c r="DV350" s="24"/>
      <c r="DW350" s="24"/>
      <c r="DX350" s="24"/>
      <c r="DY350" s="24"/>
      <c r="DZ350" s="24"/>
      <c r="EA350" s="24"/>
      <c r="EB350" s="24"/>
      <c r="EC350" s="24"/>
      <c r="ED350" s="24"/>
      <c r="EE350" s="24"/>
      <c r="EF350" s="24"/>
      <c r="EG350" s="24"/>
      <c r="EH350" s="24"/>
      <c r="EI350" s="24"/>
      <c r="EJ350" s="24"/>
      <c r="EK350" s="24"/>
      <c r="EL350" s="24"/>
      <c r="EM350" s="24"/>
      <c r="EN350" s="24"/>
      <c r="EO350" s="24"/>
      <c r="EP350" s="24"/>
      <c r="EQ350" s="24"/>
      <c r="ER350" s="24"/>
      <c r="ES350" s="24"/>
      <c r="ET350" s="24"/>
      <c r="EU350" s="24"/>
      <c r="EV350" s="24"/>
      <c r="EW350" s="24"/>
      <c r="EX350" s="24"/>
    </row>
    <row r="351" spans="2:154" ht="14.5" customHeight="1" x14ac:dyDescent="0.35">
      <c r="B351" s="25"/>
      <c r="C351" s="25"/>
      <c r="D351" s="25"/>
      <c r="E351" s="25"/>
      <c r="F351" s="25"/>
      <c r="G351" s="25"/>
      <c r="H351" s="25"/>
      <c r="I351" s="25"/>
      <c r="J351" s="25"/>
      <c r="K351" s="25"/>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c r="BT351" s="24"/>
      <c r="BU351" s="24"/>
      <c r="BV351" s="24"/>
      <c r="BW351" s="24"/>
      <c r="BX351" s="24"/>
      <c r="BY351" s="24"/>
      <c r="BZ351" s="24"/>
      <c r="CA351" s="24"/>
      <c r="CB351" s="24"/>
      <c r="CC351" s="24"/>
      <c r="CD351" s="24"/>
      <c r="CE351" s="24"/>
      <c r="CF351" s="24"/>
      <c r="CG351" s="24"/>
      <c r="CH351" s="24"/>
      <c r="CI351" s="24"/>
      <c r="CJ351" s="24"/>
      <c r="CK351" s="24"/>
      <c r="CL351" s="24"/>
      <c r="CM351" s="24"/>
      <c r="CN351" s="24"/>
      <c r="CO351" s="24"/>
      <c r="CP351" s="24"/>
      <c r="CQ351" s="24"/>
      <c r="CR351" s="24"/>
      <c r="CS351" s="24"/>
      <c r="CT351" s="24"/>
      <c r="CU351" s="24"/>
      <c r="CV351" s="24"/>
      <c r="CW351" s="24"/>
      <c r="CX351" s="24"/>
      <c r="CY351" s="24"/>
      <c r="CZ351" s="24"/>
      <c r="DA351" s="24"/>
      <c r="DB351" s="24"/>
      <c r="DC351" s="24"/>
      <c r="DD351" s="24"/>
      <c r="DE351" s="24"/>
      <c r="DF351" s="24"/>
      <c r="DG351" s="24"/>
      <c r="DH351" s="24"/>
      <c r="DI351" s="24"/>
      <c r="DJ351" s="24"/>
      <c r="DK351" s="24"/>
      <c r="DL351" s="24"/>
      <c r="DM351" s="24"/>
      <c r="DN351" s="24"/>
      <c r="DO351" s="24"/>
      <c r="DP351" s="24"/>
      <c r="DQ351" s="24"/>
      <c r="DR351" s="24"/>
      <c r="DS351" s="24"/>
      <c r="DT351" s="24"/>
      <c r="DU351" s="24"/>
      <c r="DV351" s="24"/>
      <c r="DW351" s="24"/>
      <c r="DX351" s="24"/>
      <c r="DY351" s="24"/>
      <c r="DZ351" s="24"/>
      <c r="EA351" s="24"/>
      <c r="EB351" s="24"/>
      <c r="EC351" s="24"/>
      <c r="ED351" s="24"/>
      <c r="EE351" s="24"/>
      <c r="EF351" s="24"/>
      <c r="EG351" s="24"/>
      <c r="EH351" s="24"/>
      <c r="EI351" s="24"/>
      <c r="EJ351" s="24"/>
      <c r="EK351" s="24"/>
      <c r="EL351" s="24"/>
      <c r="EM351" s="24"/>
      <c r="EN351" s="24"/>
      <c r="EO351" s="24"/>
      <c r="EP351" s="24"/>
      <c r="EQ351" s="24"/>
      <c r="ER351" s="24"/>
      <c r="ES351" s="24"/>
      <c r="ET351" s="24"/>
      <c r="EU351" s="24"/>
      <c r="EV351" s="24"/>
      <c r="EW351" s="24"/>
      <c r="EX351" s="24"/>
    </row>
    <row r="352" spans="2:154" ht="14.5" customHeight="1" x14ac:dyDescent="0.35">
      <c r="B352" s="25"/>
      <c r="C352" s="25"/>
      <c r="D352" s="25"/>
      <c r="E352" s="25"/>
      <c r="F352" s="25"/>
      <c r="G352" s="25"/>
      <c r="H352" s="25"/>
      <c r="I352" s="25"/>
      <c r="J352" s="25"/>
      <c r="K352" s="25"/>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c r="BZ352" s="24"/>
      <c r="CA352" s="24"/>
      <c r="CB352" s="24"/>
      <c r="CC352" s="24"/>
      <c r="CD352" s="24"/>
      <c r="CE352" s="24"/>
      <c r="CF352" s="24"/>
      <c r="CG352" s="24"/>
      <c r="CH352" s="24"/>
      <c r="CI352" s="24"/>
      <c r="CJ352" s="24"/>
      <c r="CK352" s="24"/>
      <c r="CL352" s="24"/>
      <c r="CM352" s="24"/>
      <c r="CN352" s="24"/>
      <c r="CO352" s="24"/>
      <c r="CP352" s="24"/>
      <c r="CQ352" s="24"/>
      <c r="CR352" s="24"/>
      <c r="CS352" s="24"/>
      <c r="CT352" s="24"/>
      <c r="CU352" s="24"/>
      <c r="CV352" s="24"/>
      <c r="CW352" s="24"/>
      <c r="CX352" s="24"/>
      <c r="CY352" s="24"/>
      <c r="CZ352" s="24"/>
      <c r="DA352" s="24"/>
      <c r="DB352" s="24"/>
      <c r="DC352" s="24"/>
      <c r="DD352" s="24"/>
      <c r="DE352" s="24"/>
      <c r="DF352" s="24"/>
      <c r="DG352" s="24"/>
      <c r="DH352" s="24"/>
      <c r="DI352" s="24"/>
      <c r="DJ352" s="24"/>
      <c r="DK352" s="24"/>
      <c r="DL352" s="24"/>
      <c r="DM352" s="24"/>
      <c r="DN352" s="24"/>
      <c r="DO352" s="24"/>
      <c r="DP352" s="24"/>
      <c r="DQ352" s="24"/>
      <c r="DR352" s="24"/>
      <c r="DS352" s="24"/>
      <c r="DT352" s="24"/>
      <c r="DU352" s="24"/>
      <c r="DV352" s="24"/>
      <c r="DW352" s="24"/>
      <c r="DX352" s="24"/>
      <c r="DY352" s="24"/>
      <c r="DZ352" s="24"/>
      <c r="EA352" s="24"/>
      <c r="EB352" s="24"/>
      <c r="EC352" s="24"/>
      <c r="ED352" s="24"/>
      <c r="EE352" s="24"/>
      <c r="EF352" s="24"/>
      <c r="EG352" s="24"/>
      <c r="EH352" s="24"/>
      <c r="EI352" s="24"/>
      <c r="EJ352" s="24"/>
      <c r="EK352" s="24"/>
      <c r="EL352" s="24"/>
      <c r="EM352" s="24"/>
      <c r="EN352" s="24"/>
      <c r="EO352" s="24"/>
      <c r="EP352" s="24"/>
      <c r="EQ352" s="24"/>
      <c r="ER352" s="24"/>
      <c r="ES352" s="24"/>
      <c r="ET352" s="24"/>
      <c r="EU352" s="24"/>
      <c r="EV352" s="24"/>
      <c r="EW352" s="24"/>
      <c r="EX352" s="24"/>
    </row>
    <row r="353" spans="2:154" ht="14.5" customHeight="1" x14ac:dyDescent="0.35">
      <c r="B353" s="25"/>
      <c r="C353" s="25"/>
      <c r="D353" s="25"/>
      <c r="E353" s="25"/>
      <c r="F353" s="25"/>
      <c r="G353" s="25"/>
      <c r="H353" s="25"/>
      <c r="I353" s="25"/>
      <c r="J353" s="25"/>
      <c r="K353" s="25"/>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c r="CS353" s="24"/>
      <c r="CT353" s="24"/>
      <c r="CU353" s="24"/>
      <c r="CV353" s="24"/>
      <c r="CW353" s="24"/>
      <c r="CX353" s="24"/>
      <c r="CY353" s="24"/>
      <c r="CZ353" s="24"/>
      <c r="DA353" s="24"/>
      <c r="DB353" s="24"/>
      <c r="DC353" s="24"/>
      <c r="DD353" s="24"/>
      <c r="DE353" s="24"/>
      <c r="DF353" s="24"/>
      <c r="DG353" s="24"/>
      <c r="DH353" s="24"/>
      <c r="DI353" s="24"/>
      <c r="DJ353" s="24"/>
      <c r="DK353" s="24"/>
      <c r="DL353" s="24"/>
      <c r="DM353" s="24"/>
      <c r="DN353" s="24"/>
      <c r="DO353" s="24"/>
      <c r="DP353" s="24"/>
      <c r="DQ353" s="24"/>
      <c r="DR353" s="24"/>
      <c r="DS353" s="24"/>
      <c r="DT353" s="24"/>
      <c r="DU353" s="24"/>
      <c r="DV353" s="24"/>
      <c r="DW353" s="24"/>
      <c r="DX353" s="24"/>
      <c r="DY353" s="24"/>
      <c r="DZ353" s="24"/>
      <c r="EA353" s="24"/>
      <c r="EB353" s="24"/>
      <c r="EC353" s="24"/>
      <c r="ED353" s="24"/>
      <c r="EE353" s="24"/>
      <c r="EF353" s="24"/>
      <c r="EG353" s="24"/>
      <c r="EH353" s="24"/>
      <c r="EI353" s="24"/>
      <c r="EJ353" s="24"/>
      <c r="EK353" s="24"/>
      <c r="EL353" s="24"/>
      <c r="EM353" s="24"/>
      <c r="EN353" s="24"/>
      <c r="EO353" s="24"/>
      <c r="EP353" s="24"/>
      <c r="EQ353" s="24"/>
      <c r="ER353" s="24"/>
      <c r="ES353" s="24"/>
      <c r="ET353" s="24"/>
      <c r="EU353" s="24"/>
      <c r="EV353" s="24"/>
      <c r="EW353" s="24"/>
      <c r="EX353" s="24"/>
    </row>
    <row r="354" spans="2:154" ht="14.5" customHeight="1" x14ac:dyDescent="0.35">
      <c r="B354" s="25"/>
      <c r="C354" s="25"/>
      <c r="D354" s="25"/>
      <c r="E354" s="25"/>
      <c r="F354" s="25"/>
      <c r="G354" s="25"/>
      <c r="H354" s="25"/>
      <c r="I354" s="25"/>
      <c r="J354" s="25"/>
      <c r="K354" s="25"/>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c r="CM354" s="24"/>
      <c r="CN354" s="24"/>
      <c r="CO354" s="24"/>
      <c r="CP354" s="24"/>
      <c r="CQ354" s="24"/>
      <c r="CR354" s="24"/>
      <c r="CS354" s="24"/>
      <c r="CT354" s="24"/>
      <c r="CU354" s="24"/>
      <c r="CV354" s="24"/>
      <c r="CW354" s="24"/>
      <c r="CX354" s="24"/>
      <c r="CY354" s="24"/>
      <c r="CZ354" s="24"/>
      <c r="DA354" s="24"/>
      <c r="DB354" s="24"/>
      <c r="DC354" s="24"/>
      <c r="DD354" s="24"/>
      <c r="DE354" s="24"/>
      <c r="DF354" s="24"/>
      <c r="DG354" s="24"/>
      <c r="DH354" s="24"/>
      <c r="DI354" s="24"/>
      <c r="DJ354" s="24"/>
      <c r="DK354" s="24"/>
      <c r="DL354" s="24"/>
      <c r="DM354" s="24"/>
      <c r="DN354" s="24"/>
      <c r="DO354" s="24"/>
      <c r="DP354" s="24"/>
      <c r="DQ354" s="24"/>
      <c r="DR354" s="24"/>
      <c r="DS354" s="24"/>
      <c r="DT354" s="24"/>
      <c r="DU354" s="24"/>
      <c r="DV354" s="24"/>
      <c r="DW354" s="24"/>
      <c r="DX354" s="24"/>
      <c r="DY354" s="24"/>
      <c r="DZ354" s="24"/>
      <c r="EA354" s="24"/>
      <c r="EB354" s="24"/>
      <c r="EC354" s="24"/>
      <c r="ED354" s="24"/>
      <c r="EE354" s="24"/>
      <c r="EF354" s="24"/>
      <c r="EG354" s="24"/>
      <c r="EH354" s="24"/>
      <c r="EI354" s="24"/>
      <c r="EJ354" s="24"/>
      <c r="EK354" s="24"/>
      <c r="EL354" s="24"/>
      <c r="EM354" s="24"/>
      <c r="EN354" s="24"/>
      <c r="EO354" s="24"/>
      <c r="EP354" s="24"/>
      <c r="EQ354" s="24"/>
      <c r="ER354" s="24"/>
      <c r="ES354" s="24"/>
      <c r="ET354" s="24"/>
      <c r="EU354" s="24"/>
      <c r="EV354" s="24"/>
      <c r="EW354" s="24"/>
      <c r="EX354" s="24"/>
    </row>
    <row r="355" spans="2:154" ht="14.5" customHeight="1" x14ac:dyDescent="0.35">
      <c r="B355" s="25"/>
      <c r="C355" s="25"/>
      <c r="D355" s="25"/>
      <c r="E355" s="25"/>
      <c r="F355" s="25"/>
      <c r="G355" s="25"/>
      <c r="H355" s="25"/>
      <c r="I355" s="25"/>
      <c r="J355" s="25"/>
      <c r="K355" s="25"/>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c r="CM355" s="24"/>
      <c r="CN355" s="24"/>
      <c r="CO355" s="24"/>
      <c r="CP355" s="24"/>
      <c r="CQ355" s="24"/>
      <c r="CR355" s="24"/>
      <c r="CS355" s="24"/>
      <c r="CT355" s="24"/>
      <c r="CU355" s="24"/>
      <c r="CV355" s="24"/>
      <c r="CW355" s="24"/>
      <c r="CX355" s="24"/>
      <c r="CY355" s="24"/>
      <c r="CZ355" s="24"/>
      <c r="DA355" s="24"/>
      <c r="DB355" s="24"/>
      <c r="DC355" s="24"/>
      <c r="DD355" s="24"/>
      <c r="DE355" s="24"/>
      <c r="DF355" s="24"/>
      <c r="DG355" s="24"/>
      <c r="DH355" s="24"/>
      <c r="DI355" s="24"/>
      <c r="DJ355" s="24"/>
      <c r="DK355" s="24"/>
      <c r="DL355" s="24"/>
      <c r="DM355" s="24"/>
      <c r="DN355" s="24"/>
      <c r="DO355" s="24"/>
      <c r="DP355" s="24"/>
      <c r="DQ355" s="24"/>
      <c r="DR355" s="24"/>
      <c r="DS355" s="24"/>
      <c r="DT355" s="24"/>
      <c r="DU355" s="24"/>
      <c r="DV355" s="24"/>
      <c r="DW355" s="24"/>
      <c r="DX355" s="24"/>
      <c r="DY355" s="24"/>
      <c r="DZ355" s="24"/>
      <c r="EA355" s="24"/>
      <c r="EB355" s="24"/>
      <c r="EC355" s="24"/>
      <c r="ED355" s="24"/>
      <c r="EE355" s="24"/>
      <c r="EF355" s="24"/>
      <c r="EG355" s="24"/>
      <c r="EH355" s="24"/>
      <c r="EI355" s="24"/>
      <c r="EJ355" s="24"/>
      <c r="EK355" s="24"/>
      <c r="EL355" s="24"/>
      <c r="EM355" s="24"/>
      <c r="EN355" s="24"/>
      <c r="EO355" s="24"/>
      <c r="EP355" s="24"/>
      <c r="EQ355" s="24"/>
      <c r="ER355" s="24"/>
      <c r="ES355" s="24"/>
      <c r="ET355" s="24"/>
      <c r="EU355" s="24"/>
      <c r="EV355" s="24"/>
      <c r="EW355" s="24"/>
      <c r="EX355" s="24"/>
    </row>
    <row r="356" spans="2:154" ht="14.5" customHeight="1" x14ac:dyDescent="0.35">
      <c r="B356" s="25"/>
      <c r="C356" s="25"/>
      <c r="D356" s="25"/>
      <c r="E356" s="25"/>
      <c r="F356" s="25"/>
      <c r="G356" s="25"/>
      <c r="H356" s="25"/>
      <c r="I356" s="25"/>
      <c r="J356" s="25"/>
      <c r="K356" s="25"/>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c r="BT356" s="24"/>
      <c r="BU356" s="24"/>
      <c r="BV356" s="24"/>
      <c r="BW356" s="24"/>
      <c r="BX356" s="24"/>
      <c r="BY356" s="24"/>
      <c r="BZ356" s="24"/>
      <c r="CA356" s="24"/>
      <c r="CB356" s="24"/>
      <c r="CC356" s="24"/>
      <c r="CD356" s="24"/>
      <c r="CE356" s="24"/>
      <c r="CF356" s="24"/>
      <c r="CG356" s="24"/>
      <c r="CH356" s="24"/>
      <c r="CI356" s="24"/>
      <c r="CJ356" s="24"/>
      <c r="CK356" s="24"/>
      <c r="CL356" s="24"/>
      <c r="CM356" s="24"/>
      <c r="CN356" s="24"/>
      <c r="CO356" s="24"/>
      <c r="CP356" s="24"/>
      <c r="CQ356" s="24"/>
      <c r="CR356" s="24"/>
      <c r="CS356" s="24"/>
      <c r="CT356" s="24"/>
      <c r="CU356" s="24"/>
      <c r="CV356" s="24"/>
      <c r="CW356" s="24"/>
      <c r="CX356" s="24"/>
      <c r="CY356" s="24"/>
      <c r="CZ356" s="24"/>
      <c r="DA356" s="24"/>
      <c r="DB356" s="24"/>
      <c r="DC356" s="24"/>
      <c r="DD356" s="24"/>
      <c r="DE356" s="24"/>
      <c r="DF356" s="24"/>
      <c r="DG356" s="24"/>
      <c r="DH356" s="24"/>
      <c r="DI356" s="24"/>
      <c r="DJ356" s="24"/>
      <c r="DK356" s="24"/>
      <c r="DL356" s="24"/>
      <c r="DM356" s="24"/>
      <c r="DN356" s="24"/>
      <c r="DO356" s="24"/>
      <c r="DP356" s="24"/>
      <c r="DQ356" s="24"/>
      <c r="DR356" s="24"/>
      <c r="DS356" s="24"/>
      <c r="DT356" s="24"/>
      <c r="DU356" s="24"/>
      <c r="DV356" s="24"/>
      <c r="DW356" s="24"/>
      <c r="DX356" s="24"/>
      <c r="DY356" s="24"/>
      <c r="DZ356" s="24"/>
      <c r="EA356" s="24"/>
      <c r="EB356" s="24"/>
      <c r="EC356" s="24"/>
      <c r="ED356" s="24"/>
      <c r="EE356" s="24"/>
      <c r="EF356" s="24"/>
      <c r="EG356" s="24"/>
      <c r="EH356" s="24"/>
      <c r="EI356" s="24"/>
      <c r="EJ356" s="24"/>
      <c r="EK356" s="24"/>
      <c r="EL356" s="24"/>
      <c r="EM356" s="24"/>
      <c r="EN356" s="24"/>
      <c r="EO356" s="24"/>
      <c r="EP356" s="24"/>
      <c r="EQ356" s="24"/>
      <c r="ER356" s="24"/>
      <c r="ES356" s="24"/>
      <c r="ET356" s="24"/>
      <c r="EU356" s="24"/>
      <c r="EV356" s="24"/>
      <c r="EW356" s="24"/>
      <c r="EX356" s="24"/>
    </row>
    <row r="357" spans="2:154" ht="14.5" customHeight="1" x14ac:dyDescent="0.35">
      <c r="B357" s="25"/>
      <c r="C357" s="25"/>
      <c r="D357" s="25"/>
      <c r="E357" s="25"/>
      <c r="F357" s="25"/>
      <c r="G357" s="25"/>
      <c r="H357" s="25"/>
      <c r="I357" s="25"/>
      <c r="J357" s="25"/>
      <c r="K357" s="25"/>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c r="BZ357" s="24"/>
      <c r="CA357" s="24"/>
      <c r="CB357" s="24"/>
      <c r="CC357" s="24"/>
      <c r="CD357" s="24"/>
      <c r="CE357" s="24"/>
      <c r="CF357" s="24"/>
      <c r="CG357" s="24"/>
      <c r="CH357" s="24"/>
      <c r="CI357" s="24"/>
      <c r="CJ357" s="24"/>
      <c r="CK357" s="24"/>
      <c r="CL357" s="24"/>
      <c r="CM357" s="24"/>
      <c r="CN357" s="24"/>
      <c r="CO357" s="24"/>
      <c r="CP357" s="24"/>
      <c r="CQ357" s="24"/>
      <c r="CR357" s="24"/>
      <c r="CS357" s="24"/>
      <c r="CT357" s="24"/>
      <c r="CU357" s="24"/>
      <c r="CV357" s="24"/>
      <c r="CW357" s="24"/>
      <c r="CX357" s="24"/>
      <c r="CY357" s="24"/>
      <c r="CZ357" s="24"/>
      <c r="DA357" s="24"/>
      <c r="DB357" s="24"/>
      <c r="DC357" s="24"/>
      <c r="DD357" s="24"/>
      <c r="DE357" s="24"/>
      <c r="DF357" s="24"/>
      <c r="DG357" s="24"/>
      <c r="DH357" s="24"/>
      <c r="DI357" s="24"/>
      <c r="DJ357" s="24"/>
      <c r="DK357" s="24"/>
      <c r="DL357" s="24"/>
      <c r="DM357" s="24"/>
      <c r="DN357" s="24"/>
      <c r="DO357" s="24"/>
      <c r="DP357" s="24"/>
      <c r="DQ357" s="24"/>
      <c r="DR357" s="24"/>
      <c r="DS357" s="24"/>
      <c r="DT357" s="24"/>
      <c r="DU357" s="24"/>
      <c r="DV357" s="24"/>
      <c r="DW357" s="24"/>
      <c r="DX357" s="24"/>
      <c r="DY357" s="24"/>
      <c r="DZ357" s="24"/>
      <c r="EA357" s="24"/>
      <c r="EB357" s="24"/>
      <c r="EC357" s="24"/>
      <c r="ED357" s="24"/>
      <c r="EE357" s="24"/>
      <c r="EF357" s="24"/>
      <c r="EG357" s="24"/>
      <c r="EH357" s="24"/>
      <c r="EI357" s="24"/>
      <c r="EJ357" s="24"/>
      <c r="EK357" s="24"/>
      <c r="EL357" s="24"/>
      <c r="EM357" s="24"/>
      <c r="EN357" s="24"/>
      <c r="EO357" s="24"/>
      <c r="EP357" s="24"/>
      <c r="EQ357" s="24"/>
      <c r="ER357" s="24"/>
      <c r="ES357" s="24"/>
      <c r="ET357" s="24"/>
      <c r="EU357" s="24"/>
      <c r="EV357" s="24"/>
      <c r="EW357" s="24"/>
      <c r="EX357" s="24"/>
    </row>
    <row r="358" spans="2:154" ht="14.5" customHeight="1" x14ac:dyDescent="0.35">
      <c r="B358" s="25"/>
      <c r="C358" s="25"/>
      <c r="D358" s="25"/>
      <c r="E358" s="25"/>
      <c r="F358" s="25"/>
      <c r="G358" s="25"/>
      <c r="H358" s="25"/>
      <c r="I358" s="25"/>
      <c r="J358" s="25"/>
      <c r="K358" s="25"/>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4"/>
      <c r="CF358" s="24"/>
      <c r="CG358" s="24"/>
      <c r="CH358" s="24"/>
      <c r="CI358" s="24"/>
      <c r="CJ358" s="24"/>
      <c r="CK358" s="24"/>
      <c r="CL358" s="24"/>
      <c r="CM358" s="24"/>
      <c r="CN358" s="24"/>
      <c r="CO358" s="24"/>
      <c r="CP358" s="24"/>
      <c r="CQ358" s="24"/>
      <c r="CR358" s="24"/>
      <c r="CS358" s="24"/>
      <c r="CT358" s="24"/>
      <c r="CU358" s="24"/>
      <c r="CV358" s="24"/>
      <c r="CW358" s="24"/>
      <c r="CX358" s="24"/>
      <c r="CY358" s="24"/>
      <c r="CZ358" s="24"/>
      <c r="DA358" s="24"/>
      <c r="DB358" s="24"/>
      <c r="DC358" s="24"/>
      <c r="DD358" s="24"/>
      <c r="DE358" s="24"/>
      <c r="DF358" s="24"/>
      <c r="DG358" s="24"/>
      <c r="DH358" s="24"/>
      <c r="DI358" s="24"/>
      <c r="DJ358" s="24"/>
      <c r="DK358" s="24"/>
      <c r="DL358" s="24"/>
      <c r="DM358" s="24"/>
      <c r="DN358" s="24"/>
      <c r="DO358" s="24"/>
      <c r="DP358" s="24"/>
      <c r="DQ358" s="24"/>
      <c r="DR358" s="24"/>
      <c r="DS358" s="24"/>
      <c r="DT358" s="24"/>
      <c r="DU358" s="24"/>
      <c r="DV358" s="24"/>
      <c r="DW358" s="24"/>
      <c r="DX358" s="24"/>
      <c r="DY358" s="24"/>
      <c r="DZ358" s="24"/>
      <c r="EA358" s="24"/>
      <c r="EB358" s="24"/>
      <c r="EC358" s="24"/>
      <c r="ED358" s="24"/>
      <c r="EE358" s="24"/>
      <c r="EF358" s="24"/>
      <c r="EG358" s="24"/>
      <c r="EH358" s="24"/>
      <c r="EI358" s="24"/>
      <c r="EJ358" s="24"/>
      <c r="EK358" s="24"/>
      <c r="EL358" s="24"/>
      <c r="EM358" s="24"/>
      <c r="EN358" s="24"/>
      <c r="EO358" s="24"/>
      <c r="EP358" s="24"/>
      <c r="EQ358" s="24"/>
      <c r="ER358" s="24"/>
      <c r="ES358" s="24"/>
      <c r="ET358" s="24"/>
      <c r="EU358" s="24"/>
      <c r="EV358" s="24"/>
      <c r="EW358" s="24"/>
      <c r="EX358" s="24"/>
    </row>
    <row r="359" spans="2:154" ht="14.5" customHeight="1" x14ac:dyDescent="0.35">
      <c r="B359" s="25"/>
      <c r="C359" s="25"/>
      <c r="D359" s="25"/>
      <c r="E359" s="25"/>
      <c r="F359" s="25"/>
      <c r="G359" s="25"/>
      <c r="H359" s="25"/>
      <c r="I359" s="25"/>
      <c r="J359" s="25"/>
      <c r="K359" s="25"/>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c r="BZ359" s="24"/>
      <c r="CA359" s="24"/>
      <c r="CB359" s="24"/>
      <c r="CC359" s="24"/>
      <c r="CD359" s="24"/>
      <c r="CE359" s="24"/>
      <c r="CF359" s="24"/>
      <c r="CG359" s="24"/>
      <c r="CH359" s="24"/>
      <c r="CI359" s="24"/>
      <c r="CJ359" s="24"/>
      <c r="CK359" s="24"/>
      <c r="CL359" s="24"/>
      <c r="CM359" s="24"/>
      <c r="CN359" s="24"/>
      <c r="CO359" s="24"/>
      <c r="CP359" s="24"/>
      <c r="CQ359" s="24"/>
      <c r="CR359" s="24"/>
      <c r="CS359" s="24"/>
      <c r="CT359" s="24"/>
      <c r="CU359" s="24"/>
      <c r="CV359" s="24"/>
      <c r="CW359" s="24"/>
      <c r="CX359" s="24"/>
      <c r="CY359" s="24"/>
      <c r="CZ359" s="24"/>
      <c r="DA359" s="24"/>
      <c r="DB359" s="24"/>
      <c r="DC359" s="24"/>
      <c r="DD359" s="24"/>
      <c r="DE359" s="24"/>
      <c r="DF359" s="24"/>
      <c r="DG359" s="24"/>
      <c r="DH359" s="24"/>
      <c r="DI359" s="24"/>
      <c r="DJ359" s="24"/>
      <c r="DK359" s="24"/>
      <c r="DL359" s="24"/>
      <c r="DM359" s="24"/>
      <c r="DN359" s="24"/>
      <c r="DO359" s="24"/>
      <c r="DP359" s="24"/>
      <c r="DQ359" s="24"/>
      <c r="DR359" s="24"/>
      <c r="DS359" s="24"/>
      <c r="DT359" s="24"/>
      <c r="DU359" s="24"/>
      <c r="DV359" s="24"/>
      <c r="DW359" s="24"/>
      <c r="DX359" s="24"/>
      <c r="DY359" s="24"/>
      <c r="DZ359" s="24"/>
      <c r="EA359" s="24"/>
      <c r="EB359" s="24"/>
      <c r="EC359" s="24"/>
      <c r="ED359" s="24"/>
      <c r="EE359" s="24"/>
      <c r="EF359" s="24"/>
      <c r="EG359" s="24"/>
      <c r="EH359" s="24"/>
      <c r="EI359" s="24"/>
      <c r="EJ359" s="24"/>
      <c r="EK359" s="24"/>
      <c r="EL359" s="24"/>
      <c r="EM359" s="24"/>
      <c r="EN359" s="24"/>
      <c r="EO359" s="24"/>
      <c r="EP359" s="24"/>
      <c r="EQ359" s="24"/>
      <c r="ER359" s="24"/>
      <c r="ES359" s="24"/>
      <c r="ET359" s="24"/>
      <c r="EU359" s="24"/>
      <c r="EV359" s="24"/>
      <c r="EW359" s="24"/>
      <c r="EX359" s="24"/>
    </row>
    <row r="360" spans="2:154" ht="14.5" customHeight="1" x14ac:dyDescent="0.35">
      <c r="B360" s="25"/>
      <c r="C360" s="25"/>
      <c r="D360" s="25"/>
      <c r="E360" s="25"/>
      <c r="F360" s="25"/>
      <c r="G360" s="25"/>
      <c r="H360" s="25"/>
      <c r="I360" s="25"/>
      <c r="J360" s="25"/>
      <c r="K360" s="25"/>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c r="BT360" s="24"/>
      <c r="BU360" s="24"/>
      <c r="BV360" s="24"/>
      <c r="BW360" s="24"/>
      <c r="BX360" s="24"/>
      <c r="BY360" s="24"/>
      <c r="BZ360" s="24"/>
      <c r="CA360" s="24"/>
      <c r="CB360" s="24"/>
      <c r="CC360" s="24"/>
      <c r="CD360" s="24"/>
      <c r="CE360" s="24"/>
      <c r="CF360" s="24"/>
      <c r="CG360" s="24"/>
      <c r="CH360" s="24"/>
      <c r="CI360" s="24"/>
      <c r="CJ360" s="24"/>
      <c r="CK360" s="24"/>
      <c r="CL360" s="24"/>
      <c r="CM360" s="24"/>
      <c r="CN360" s="24"/>
      <c r="CO360" s="24"/>
      <c r="CP360" s="24"/>
      <c r="CQ360" s="24"/>
      <c r="CR360" s="24"/>
      <c r="CS360" s="24"/>
      <c r="CT360" s="24"/>
      <c r="CU360" s="24"/>
      <c r="CV360" s="24"/>
      <c r="CW360" s="24"/>
      <c r="CX360" s="24"/>
      <c r="CY360" s="24"/>
      <c r="CZ360" s="24"/>
      <c r="DA360" s="24"/>
      <c r="DB360" s="24"/>
      <c r="DC360" s="24"/>
      <c r="DD360" s="24"/>
      <c r="DE360" s="24"/>
      <c r="DF360" s="24"/>
      <c r="DG360" s="24"/>
      <c r="DH360" s="24"/>
      <c r="DI360" s="24"/>
      <c r="DJ360" s="24"/>
      <c r="DK360" s="24"/>
      <c r="DL360" s="24"/>
      <c r="DM360" s="24"/>
      <c r="DN360" s="24"/>
      <c r="DO360" s="24"/>
      <c r="DP360" s="24"/>
      <c r="DQ360" s="24"/>
      <c r="DR360" s="24"/>
      <c r="DS360" s="24"/>
      <c r="DT360" s="24"/>
      <c r="DU360" s="24"/>
      <c r="DV360" s="24"/>
      <c r="DW360" s="24"/>
      <c r="DX360" s="24"/>
      <c r="DY360" s="24"/>
      <c r="DZ360" s="24"/>
      <c r="EA360" s="24"/>
      <c r="EB360" s="24"/>
      <c r="EC360" s="24"/>
      <c r="ED360" s="24"/>
      <c r="EE360" s="24"/>
      <c r="EF360" s="24"/>
      <c r="EG360" s="24"/>
      <c r="EH360" s="24"/>
      <c r="EI360" s="24"/>
      <c r="EJ360" s="24"/>
      <c r="EK360" s="24"/>
      <c r="EL360" s="24"/>
      <c r="EM360" s="24"/>
      <c r="EN360" s="24"/>
      <c r="EO360" s="24"/>
      <c r="EP360" s="24"/>
      <c r="EQ360" s="24"/>
      <c r="ER360" s="24"/>
      <c r="ES360" s="24"/>
      <c r="ET360" s="24"/>
      <c r="EU360" s="24"/>
      <c r="EV360" s="24"/>
      <c r="EW360" s="24"/>
      <c r="EX360" s="24"/>
    </row>
    <row r="361" spans="2:154" ht="14.5" customHeight="1" x14ac:dyDescent="0.35">
      <c r="B361" s="25"/>
      <c r="C361" s="25"/>
      <c r="D361" s="25"/>
      <c r="E361" s="25"/>
      <c r="F361" s="25"/>
      <c r="G361" s="25"/>
      <c r="H361" s="25"/>
      <c r="I361" s="25"/>
      <c r="J361" s="25"/>
      <c r="K361" s="25"/>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c r="BT361" s="24"/>
      <c r="BU361" s="24"/>
      <c r="BV361" s="24"/>
      <c r="BW361" s="24"/>
      <c r="BX361" s="24"/>
      <c r="BY361" s="24"/>
      <c r="BZ361" s="24"/>
      <c r="CA361" s="24"/>
      <c r="CB361" s="24"/>
      <c r="CC361" s="24"/>
      <c r="CD361" s="24"/>
      <c r="CE361" s="24"/>
      <c r="CF361" s="24"/>
      <c r="CG361" s="24"/>
      <c r="CH361" s="24"/>
      <c r="CI361" s="24"/>
      <c r="CJ361" s="24"/>
      <c r="CK361" s="24"/>
      <c r="CL361" s="24"/>
      <c r="CM361" s="24"/>
      <c r="CN361" s="24"/>
      <c r="CO361" s="24"/>
      <c r="CP361" s="24"/>
      <c r="CQ361" s="24"/>
      <c r="CR361" s="24"/>
      <c r="CS361" s="24"/>
      <c r="CT361" s="24"/>
      <c r="CU361" s="24"/>
      <c r="CV361" s="24"/>
      <c r="CW361" s="24"/>
      <c r="CX361" s="24"/>
      <c r="CY361" s="24"/>
      <c r="CZ361" s="24"/>
      <c r="DA361" s="24"/>
      <c r="DB361" s="24"/>
      <c r="DC361" s="24"/>
      <c r="DD361" s="24"/>
      <c r="DE361" s="24"/>
      <c r="DF361" s="24"/>
      <c r="DG361" s="24"/>
      <c r="DH361" s="24"/>
      <c r="DI361" s="24"/>
      <c r="DJ361" s="24"/>
      <c r="DK361" s="24"/>
      <c r="DL361" s="24"/>
      <c r="DM361" s="24"/>
      <c r="DN361" s="24"/>
      <c r="DO361" s="24"/>
      <c r="DP361" s="24"/>
      <c r="DQ361" s="24"/>
      <c r="DR361" s="24"/>
      <c r="DS361" s="24"/>
      <c r="DT361" s="24"/>
      <c r="DU361" s="24"/>
      <c r="DV361" s="24"/>
      <c r="DW361" s="24"/>
      <c r="DX361" s="24"/>
      <c r="DY361" s="24"/>
      <c r="DZ361" s="24"/>
      <c r="EA361" s="24"/>
      <c r="EB361" s="24"/>
      <c r="EC361" s="24"/>
      <c r="ED361" s="24"/>
      <c r="EE361" s="24"/>
      <c r="EF361" s="24"/>
      <c r="EG361" s="24"/>
      <c r="EH361" s="24"/>
      <c r="EI361" s="24"/>
      <c r="EJ361" s="24"/>
      <c r="EK361" s="24"/>
      <c r="EL361" s="24"/>
      <c r="EM361" s="24"/>
      <c r="EN361" s="24"/>
      <c r="EO361" s="24"/>
      <c r="EP361" s="24"/>
      <c r="EQ361" s="24"/>
      <c r="ER361" s="24"/>
      <c r="ES361" s="24"/>
      <c r="ET361" s="24"/>
      <c r="EU361" s="24"/>
      <c r="EV361" s="24"/>
      <c r="EW361" s="24"/>
      <c r="EX361" s="24"/>
    </row>
    <row r="362" spans="2:154" ht="14.5" customHeight="1" x14ac:dyDescent="0.35">
      <c r="B362" s="25"/>
      <c r="C362" s="25"/>
      <c r="D362" s="25"/>
      <c r="E362" s="25"/>
      <c r="F362" s="25"/>
      <c r="G362" s="25"/>
      <c r="H362" s="25"/>
      <c r="I362" s="25"/>
      <c r="J362" s="25"/>
      <c r="K362" s="25"/>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c r="BZ362" s="24"/>
      <c r="CA362" s="24"/>
      <c r="CB362" s="24"/>
      <c r="CC362" s="24"/>
      <c r="CD362" s="24"/>
      <c r="CE362" s="24"/>
      <c r="CF362" s="24"/>
      <c r="CG362" s="24"/>
      <c r="CH362" s="24"/>
      <c r="CI362" s="24"/>
      <c r="CJ362" s="24"/>
      <c r="CK362" s="24"/>
      <c r="CL362" s="24"/>
      <c r="CM362" s="24"/>
      <c r="CN362" s="24"/>
      <c r="CO362" s="24"/>
      <c r="CP362" s="24"/>
      <c r="CQ362" s="24"/>
      <c r="CR362" s="24"/>
      <c r="CS362" s="24"/>
      <c r="CT362" s="24"/>
      <c r="CU362" s="24"/>
      <c r="CV362" s="24"/>
      <c r="CW362" s="24"/>
      <c r="CX362" s="24"/>
      <c r="CY362" s="24"/>
      <c r="CZ362" s="24"/>
      <c r="DA362" s="24"/>
      <c r="DB362" s="24"/>
      <c r="DC362" s="24"/>
      <c r="DD362" s="24"/>
      <c r="DE362" s="24"/>
      <c r="DF362" s="24"/>
      <c r="DG362" s="24"/>
      <c r="DH362" s="24"/>
      <c r="DI362" s="24"/>
      <c r="DJ362" s="24"/>
      <c r="DK362" s="24"/>
      <c r="DL362" s="24"/>
      <c r="DM362" s="24"/>
      <c r="DN362" s="24"/>
      <c r="DO362" s="24"/>
      <c r="DP362" s="24"/>
      <c r="DQ362" s="24"/>
      <c r="DR362" s="24"/>
      <c r="DS362" s="24"/>
      <c r="DT362" s="24"/>
      <c r="DU362" s="24"/>
      <c r="DV362" s="24"/>
      <c r="DW362" s="24"/>
      <c r="DX362" s="24"/>
      <c r="DY362" s="24"/>
      <c r="DZ362" s="24"/>
      <c r="EA362" s="24"/>
      <c r="EB362" s="24"/>
      <c r="EC362" s="24"/>
      <c r="ED362" s="24"/>
      <c r="EE362" s="24"/>
      <c r="EF362" s="24"/>
      <c r="EG362" s="24"/>
      <c r="EH362" s="24"/>
      <c r="EI362" s="24"/>
      <c r="EJ362" s="24"/>
      <c r="EK362" s="24"/>
      <c r="EL362" s="24"/>
      <c r="EM362" s="24"/>
      <c r="EN362" s="24"/>
      <c r="EO362" s="24"/>
      <c r="EP362" s="24"/>
      <c r="EQ362" s="24"/>
      <c r="ER362" s="24"/>
      <c r="ES362" s="24"/>
      <c r="ET362" s="24"/>
      <c r="EU362" s="24"/>
      <c r="EV362" s="24"/>
      <c r="EW362" s="24"/>
      <c r="EX362" s="24"/>
    </row>
    <row r="363" spans="2:154" ht="14.5" customHeight="1" x14ac:dyDescent="0.35">
      <c r="B363" s="25"/>
      <c r="C363" s="25"/>
      <c r="D363" s="25"/>
      <c r="E363" s="25"/>
      <c r="F363" s="25"/>
      <c r="G363" s="25"/>
      <c r="H363" s="25"/>
      <c r="I363" s="25"/>
      <c r="J363" s="25"/>
      <c r="K363" s="25"/>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c r="BT363" s="24"/>
      <c r="BU363" s="24"/>
      <c r="BV363" s="24"/>
      <c r="BW363" s="24"/>
      <c r="BX363" s="24"/>
      <c r="BY363" s="24"/>
      <c r="BZ363" s="24"/>
      <c r="CA363" s="24"/>
      <c r="CB363" s="24"/>
      <c r="CC363" s="24"/>
      <c r="CD363" s="24"/>
      <c r="CE363" s="24"/>
      <c r="CF363" s="24"/>
      <c r="CG363" s="24"/>
      <c r="CH363" s="24"/>
      <c r="CI363" s="24"/>
      <c r="CJ363" s="24"/>
      <c r="CK363" s="24"/>
      <c r="CL363" s="24"/>
      <c r="CM363" s="24"/>
      <c r="CN363" s="24"/>
      <c r="CO363" s="24"/>
      <c r="CP363" s="24"/>
      <c r="CQ363" s="24"/>
      <c r="CR363" s="24"/>
      <c r="CS363" s="24"/>
      <c r="CT363" s="24"/>
      <c r="CU363" s="24"/>
      <c r="CV363" s="24"/>
      <c r="CW363" s="24"/>
      <c r="CX363" s="24"/>
      <c r="CY363" s="24"/>
      <c r="CZ363" s="24"/>
      <c r="DA363" s="24"/>
      <c r="DB363" s="24"/>
      <c r="DC363" s="24"/>
      <c r="DD363" s="24"/>
      <c r="DE363" s="24"/>
      <c r="DF363" s="24"/>
      <c r="DG363" s="24"/>
      <c r="DH363" s="24"/>
      <c r="DI363" s="24"/>
      <c r="DJ363" s="24"/>
      <c r="DK363" s="24"/>
      <c r="DL363" s="24"/>
      <c r="DM363" s="24"/>
      <c r="DN363" s="24"/>
      <c r="DO363" s="24"/>
      <c r="DP363" s="24"/>
      <c r="DQ363" s="24"/>
      <c r="DR363" s="24"/>
      <c r="DS363" s="24"/>
      <c r="DT363" s="24"/>
      <c r="DU363" s="24"/>
      <c r="DV363" s="24"/>
      <c r="DW363" s="24"/>
      <c r="DX363" s="24"/>
      <c r="DY363" s="24"/>
      <c r="DZ363" s="24"/>
      <c r="EA363" s="24"/>
      <c r="EB363" s="24"/>
      <c r="EC363" s="24"/>
      <c r="ED363" s="24"/>
      <c r="EE363" s="24"/>
      <c r="EF363" s="24"/>
      <c r="EG363" s="24"/>
      <c r="EH363" s="24"/>
      <c r="EI363" s="24"/>
      <c r="EJ363" s="24"/>
      <c r="EK363" s="24"/>
      <c r="EL363" s="24"/>
      <c r="EM363" s="24"/>
      <c r="EN363" s="24"/>
      <c r="EO363" s="24"/>
      <c r="EP363" s="24"/>
      <c r="EQ363" s="24"/>
      <c r="ER363" s="24"/>
      <c r="ES363" s="24"/>
      <c r="ET363" s="24"/>
      <c r="EU363" s="24"/>
      <c r="EV363" s="24"/>
      <c r="EW363" s="24"/>
      <c r="EX363" s="24"/>
    </row>
    <row r="364" spans="2:154" ht="14.5" customHeight="1" x14ac:dyDescent="0.35">
      <c r="B364" s="25"/>
      <c r="C364" s="25"/>
      <c r="D364" s="25"/>
      <c r="E364" s="25"/>
      <c r="F364" s="25"/>
      <c r="G364" s="25"/>
      <c r="H364" s="25"/>
      <c r="I364" s="25"/>
      <c r="J364" s="25"/>
      <c r="K364" s="25"/>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c r="BT364" s="24"/>
      <c r="BU364" s="24"/>
      <c r="BV364" s="24"/>
      <c r="BW364" s="24"/>
      <c r="BX364" s="24"/>
      <c r="BY364" s="24"/>
      <c r="BZ364" s="24"/>
      <c r="CA364" s="24"/>
      <c r="CB364" s="24"/>
      <c r="CC364" s="24"/>
      <c r="CD364" s="24"/>
      <c r="CE364" s="24"/>
      <c r="CF364" s="24"/>
      <c r="CG364" s="24"/>
      <c r="CH364" s="24"/>
      <c r="CI364" s="24"/>
      <c r="CJ364" s="24"/>
      <c r="CK364" s="24"/>
      <c r="CL364" s="24"/>
      <c r="CM364" s="24"/>
      <c r="CN364" s="24"/>
      <c r="CO364" s="24"/>
      <c r="CP364" s="24"/>
      <c r="CQ364" s="24"/>
      <c r="CR364" s="24"/>
      <c r="CS364" s="24"/>
      <c r="CT364" s="24"/>
      <c r="CU364" s="24"/>
      <c r="CV364" s="24"/>
      <c r="CW364" s="24"/>
      <c r="CX364" s="24"/>
      <c r="CY364" s="24"/>
      <c r="CZ364" s="24"/>
      <c r="DA364" s="24"/>
      <c r="DB364" s="24"/>
      <c r="DC364" s="24"/>
      <c r="DD364" s="24"/>
      <c r="DE364" s="24"/>
      <c r="DF364" s="24"/>
      <c r="DG364" s="24"/>
      <c r="DH364" s="24"/>
      <c r="DI364" s="24"/>
      <c r="DJ364" s="24"/>
      <c r="DK364" s="24"/>
      <c r="DL364" s="24"/>
      <c r="DM364" s="24"/>
      <c r="DN364" s="24"/>
      <c r="DO364" s="24"/>
      <c r="DP364" s="24"/>
      <c r="DQ364" s="24"/>
      <c r="DR364" s="24"/>
      <c r="DS364" s="24"/>
      <c r="DT364" s="24"/>
      <c r="DU364" s="24"/>
      <c r="DV364" s="24"/>
      <c r="DW364" s="24"/>
      <c r="DX364" s="24"/>
      <c r="DY364" s="24"/>
      <c r="DZ364" s="24"/>
      <c r="EA364" s="24"/>
      <c r="EB364" s="24"/>
      <c r="EC364" s="24"/>
      <c r="ED364" s="24"/>
      <c r="EE364" s="24"/>
      <c r="EF364" s="24"/>
      <c r="EG364" s="24"/>
      <c r="EH364" s="24"/>
      <c r="EI364" s="24"/>
      <c r="EJ364" s="24"/>
      <c r="EK364" s="24"/>
      <c r="EL364" s="24"/>
      <c r="EM364" s="24"/>
      <c r="EN364" s="24"/>
      <c r="EO364" s="24"/>
      <c r="EP364" s="24"/>
      <c r="EQ364" s="24"/>
      <c r="ER364" s="24"/>
      <c r="ES364" s="24"/>
      <c r="ET364" s="24"/>
      <c r="EU364" s="24"/>
      <c r="EV364" s="24"/>
      <c r="EW364" s="24"/>
      <c r="EX364" s="24"/>
    </row>
    <row r="365" spans="2:154" ht="14.5" customHeight="1" x14ac:dyDescent="0.35">
      <c r="B365" s="25"/>
      <c r="C365" s="25"/>
      <c r="D365" s="25"/>
      <c r="E365" s="25"/>
      <c r="F365" s="25"/>
      <c r="G365" s="25"/>
      <c r="H365" s="25"/>
      <c r="I365" s="25"/>
      <c r="J365" s="25"/>
      <c r="K365" s="25"/>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c r="CM365" s="24"/>
      <c r="CN365" s="24"/>
      <c r="CO365" s="24"/>
      <c r="CP365" s="24"/>
      <c r="CQ365" s="24"/>
      <c r="CR365" s="24"/>
      <c r="CS365" s="24"/>
      <c r="CT365" s="24"/>
      <c r="CU365" s="24"/>
      <c r="CV365" s="24"/>
      <c r="CW365" s="24"/>
      <c r="CX365" s="24"/>
      <c r="CY365" s="24"/>
      <c r="CZ365" s="24"/>
      <c r="DA365" s="24"/>
      <c r="DB365" s="24"/>
      <c r="DC365" s="24"/>
      <c r="DD365" s="24"/>
      <c r="DE365" s="24"/>
      <c r="DF365" s="24"/>
      <c r="DG365" s="24"/>
      <c r="DH365" s="24"/>
      <c r="DI365" s="24"/>
      <c r="DJ365" s="24"/>
      <c r="DK365" s="24"/>
      <c r="DL365" s="24"/>
      <c r="DM365" s="24"/>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row>
    <row r="366" spans="2:154" ht="14.5" customHeight="1" x14ac:dyDescent="0.35">
      <c r="B366" s="25"/>
      <c r="C366" s="25"/>
      <c r="D366" s="25"/>
      <c r="E366" s="25"/>
      <c r="F366" s="25"/>
      <c r="G366" s="25"/>
      <c r="H366" s="25"/>
      <c r="I366" s="25"/>
      <c r="J366" s="25"/>
      <c r="K366" s="25"/>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4"/>
      <c r="CF366" s="24"/>
      <c r="CG366" s="24"/>
      <c r="CH366" s="24"/>
      <c r="CI366" s="24"/>
      <c r="CJ366" s="24"/>
      <c r="CK366" s="24"/>
      <c r="CL366" s="24"/>
      <c r="CM366" s="24"/>
      <c r="CN366" s="24"/>
      <c r="CO366" s="24"/>
      <c r="CP366" s="24"/>
      <c r="CQ366" s="24"/>
      <c r="CR366" s="24"/>
      <c r="CS366" s="24"/>
      <c r="CT366" s="24"/>
      <c r="CU366" s="24"/>
      <c r="CV366" s="24"/>
      <c r="CW366" s="24"/>
      <c r="CX366" s="24"/>
      <c r="CY366" s="24"/>
      <c r="CZ366" s="24"/>
      <c r="DA366" s="24"/>
      <c r="DB366" s="24"/>
      <c r="DC366" s="24"/>
      <c r="DD366" s="24"/>
      <c r="DE366" s="24"/>
      <c r="DF366" s="24"/>
      <c r="DG366" s="24"/>
      <c r="DH366" s="24"/>
      <c r="DI366" s="24"/>
      <c r="DJ366" s="24"/>
      <c r="DK366" s="24"/>
      <c r="DL366" s="24"/>
      <c r="DM366" s="24"/>
      <c r="DN366" s="24"/>
      <c r="DO366" s="24"/>
      <c r="DP366" s="24"/>
      <c r="DQ366" s="24"/>
      <c r="DR366" s="24"/>
      <c r="DS366" s="24"/>
      <c r="DT366" s="24"/>
      <c r="DU366" s="24"/>
      <c r="DV366" s="24"/>
      <c r="DW366" s="24"/>
      <c r="DX366" s="24"/>
      <c r="DY366" s="24"/>
      <c r="DZ366" s="24"/>
      <c r="EA366" s="24"/>
      <c r="EB366" s="24"/>
      <c r="EC366" s="24"/>
      <c r="ED366" s="24"/>
      <c r="EE366" s="24"/>
      <c r="EF366" s="24"/>
      <c r="EG366" s="24"/>
      <c r="EH366" s="24"/>
      <c r="EI366" s="24"/>
      <c r="EJ366" s="24"/>
      <c r="EK366" s="24"/>
      <c r="EL366" s="24"/>
      <c r="EM366" s="24"/>
      <c r="EN366" s="24"/>
      <c r="EO366" s="24"/>
      <c r="EP366" s="24"/>
      <c r="EQ366" s="24"/>
      <c r="ER366" s="24"/>
      <c r="ES366" s="24"/>
      <c r="ET366" s="24"/>
      <c r="EU366" s="24"/>
      <c r="EV366" s="24"/>
      <c r="EW366" s="24"/>
      <c r="EX366" s="24"/>
    </row>
    <row r="367" spans="2:154" ht="14.5" customHeight="1" x14ac:dyDescent="0.35">
      <c r="B367" s="25"/>
      <c r="C367" s="25"/>
      <c r="D367" s="25"/>
      <c r="E367" s="25"/>
      <c r="F367" s="25"/>
      <c r="G367" s="25"/>
      <c r="H367" s="25"/>
      <c r="I367" s="25"/>
      <c r="J367" s="25"/>
      <c r="K367" s="25"/>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c r="BT367" s="24"/>
      <c r="BU367" s="24"/>
      <c r="BV367" s="24"/>
      <c r="BW367" s="24"/>
      <c r="BX367" s="24"/>
      <c r="BY367" s="24"/>
      <c r="BZ367" s="24"/>
      <c r="CA367" s="24"/>
      <c r="CB367" s="24"/>
      <c r="CC367" s="24"/>
      <c r="CD367" s="24"/>
      <c r="CE367" s="24"/>
      <c r="CF367" s="24"/>
      <c r="CG367" s="24"/>
      <c r="CH367" s="24"/>
      <c r="CI367" s="24"/>
      <c r="CJ367" s="24"/>
      <c r="CK367" s="24"/>
      <c r="CL367" s="24"/>
      <c r="CM367" s="24"/>
      <c r="CN367" s="24"/>
      <c r="CO367" s="24"/>
      <c r="CP367" s="24"/>
      <c r="CQ367" s="24"/>
      <c r="CR367" s="24"/>
      <c r="CS367" s="24"/>
      <c r="CT367" s="24"/>
      <c r="CU367" s="24"/>
      <c r="CV367" s="24"/>
      <c r="CW367" s="24"/>
      <c r="CX367" s="24"/>
      <c r="CY367" s="24"/>
      <c r="CZ367" s="24"/>
      <c r="DA367" s="24"/>
      <c r="DB367" s="24"/>
      <c r="DC367" s="24"/>
      <c r="DD367" s="24"/>
      <c r="DE367" s="24"/>
      <c r="DF367" s="24"/>
      <c r="DG367" s="24"/>
      <c r="DH367" s="24"/>
      <c r="DI367" s="24"/>
      <c r="DJ367" s="24"/>
      <c r="DK367" s="24"/>
      <c r="DL367" s="24"/>
      <c r="DM367" s="24"/>
      <c r="DN367" s="24"/>
      <c r="DO367" s="24"/>
      <c r="DP367" s="24"/>
      <c r="DQ367" s="24"/>
      <c r="DR367" s="24"/>
      <c r="DS367" s="24"/>
      <c r="DT367" s="24"/>
      <c r="DU367" s="24"/>
      <c r="DV367" s="24"/>
      <c r="DW367" s="24"/>
      <c r="DX367" s="24"/>
      <c r="DY367" s="24"/>
      <c r="DZ367" s="24"/>
      <c r="EA367" s="24"/>
      <c r="EB367" s="24"/>
      <c r="EC367" s="24"/>
      <c r="ED367" s="24"/>
      <c r="EE367" s="24"/>
      <c r="EF367" s="24"/>
      <c r="EG367" s="24"/>
      <c r="EH367" s="24"/>
      <c r="EI367" s="24"/>
      <c r="EJ367" s="24"/>
      <c r="EK367" s="24"/>
      <c r="EL367" s="24"/>
      <c r="EM367" s="24"/>
      <c r="EN367" s="24"/>
      <c r="EO367" s="24"/>
      <c r="EP367" s="24"/>
      <c r="EQ367" s="24"/>
      <c r="ER367" s="24"/>
      <c r="ES367" s="24"/>
      <c r="ET367" s="24"/>
      <c r="EU367" s="24"/>
      <c r="EV367" s="24"/>
      <c r="EW367" s="24"/>
      <c r="EX367" s="24"/>
    </row>
    <row r="368" spans="2:154" ht="14.5" customHeight="1" x14ac:dyDescent="0.35">
      <c r="B368" s="25"/>
      <c r="C368" s="25"/>
      <c r="D368" s="25"/>
      <c r="E368" s="25"/>
      <c r="F368" s="25"/>
      <c r="G368" s="25"/>
      <c r="H368" s="25"/>
      <c r="I368" s="25"/>
      <c r="J368" s="25"/>
      <c r="K368" s="25"/>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c r="BZ368" s="24"/>
      <c r="CA368" s="24"/>
      <c r="CB368" s="24"/>
      <c r="CC368" s="24"/>
      <c r="CD368" s="24"/>
      <c r="CE368" s="24"/>
      <c r="CF368" s="24"/>
      <c r="CG368" s="24"/>
      <c r="CH368" s="24"/>
      <c r="CI368" s="24"/>
      <c r="CJ368" s="24"/>
      <c r="CK368" s="24"/>
      <c r="CL368" s="24"/>
      <c r="CM368" s="24"/>
      <c r="CN368" s="24"/>
      <c r="CO368" s="24"/>
      <c r="CP368" s="24"/>
      <c r="CQ368" s="24"/>
      <c r="CR368" s="24"/>
      <c r="CS368" s="24"/>
      <c r="CT368" s="24"/>
      <c r="CU368" s="24"/>
      <c r="CV368" s="24"/>
      <c r="CW368" s="24"/>
      <c r="CX368" s="24"/>
      <c r="CY368" s="24"/>
      <c r="CZ368" s="24"/>
      <c r="DA368" s="24"/>
      <c r="DB368" s="24"/>
      <c r="DC368" s="24"/>
      <c r="DD368" s="24"/>
      <c r="DE368" s="24"/>
      <c r="DF368" s="24"/>
      <c r="DG368" s="24"/>
      <c r="DH368" s="24"/>
      <c r="DI368" s="24"/>
      <c r="DJ368" s="24"/>
      <c r="DK368" s="24"/>
      <c r="DL368" s="24"/>
      <c r="DM368" s="24"/>
      <c r="DN368" s="24"/>
      <c r="DO368" s="24"/>
      <c r="DP368" s="24"/>
      <c r="DQ368" s="24"/>
      <c r="DR368" s="24"/>
      <c r="DS368" s="24"/>
      <c r="DT368" s="24"/>
      <c r="DU368" s="24"/>
      <c r="DV368" s="24"/>
      <c r="DW368" s="24"/>
      <c r="DX368" s="24"/>
      <c r="DY368" s="24"/>
      <c r="DZ368" s="24"/>
      <c r="EA368" s="24"/>
      <c r="EB368" s="24"/>
      <c r="EC368" s="24"/>
      <c r="ED368" s="24"/>
      <c r="EE368" s="24"/>
      <c r="EF368" s="24"/>
      <c r="EG368" s="24"/>
      <c r="EH368" s="24"/>
      <c r="EI368" s="24"/>
      <c r="EJ368" s="24"/>
      <c r="EK368" s="24"/>
      <c r="EL368" s="24"/>
      <c r="EM368" s="24"/>
      <c r="EN368" s="24"/>
      <c r="EO368" s="24"/>
      <c r="EP368" s="24"/>
      <c r="EQ368" s="24"/>
      <c r="ER368" s="24"/>
      <c r="ES368" s="24"/>
      <c r="ET368" s="24"/>
      <c r="EU368" s="24"/>
      <c r="EV368" s="24"/>
      <c r="EW368" s="24"/>
      <c r="EX368" s="24"/>
    </row>
    <row r="369" spans="1:154" ht="14.5" customHeight="1" x14ac:dyDescent="0.35">
      <c r="B369" s="25"/>
      <c r="C369" s="25"/>
      <c r="D369" s="25"/>
      <c r="E369" s="25"/>
      <c r="F369" s="25"/>
      <c r="G369" s="25"/>
      <c r="H369" s="25"/>
      <c r="I369" s="25"/>
      <c r="J369" s="25"/>
      <c r="K369" s="25"/>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c r="BZ369" s="24"/>
      <c r="CA369" s="24"/>
      <c r="CB369" s="24"/>
      <c r="CC369" s="24"/>
      <c r="CD369" s="24"/>
      <c r="CE369" s="24"/>
      <c r="CF369" s="24"/>
      <c r="CG369" s="24"/>
      <c r="CH369" s="24"/>
      <c r="CI369" s="24"/>
      <c r="CJ369" s="24"/>
      <c r="CK369" s="24"/>
      <c r="CL369" s="24"/>
      <c r="CM369" s="24"/>
      <c r="CN369" s="24"/>
      <c r="CO369" s="24"/>
      <c r="CP369" s="24"/>
      <c r="CQ369" s="24"/>
      <c r="CR369" s="24"/>
      <c r="CS369" s="24"/>
      <c r="CT369" s="24"/>
      <c r="CU369" s="24"/>
      <c r="CV369" s="24"/>
      <c r="CW369" s="24"/>
      <c r="CX369" s="24"/>
      <c r="CY369" s="24"/>
      <c r="CZ369" s="24"/>
      <c r="DA369" s="24"/>
      <c r="DB369" s="24"/>
      <c r="DC369" s="24"/>
      <c r="DD369" s="24"/>
      <c r="DE369" s="24"/>
      <c r="DF369" s="24"/>
      <c r="DG369" s="24"/>
      <c r="DH369" s="24"/>
      <c r="DI369" s="24"/>
      <c r="DJ369" s="24"/>
      <c r="DK369" s="24"/>
      <c r="DL369" s="24"/>
      <c r="DM369" s="24"/>
      <c r="DN369" s="24"/>
      <c r="DO369" s="24"/>
      <c r="DP369" s="24"/>
      <c r="DQ369" s="24"/>
      <c r="DR369" s="24"/>
      <c r="DS369" s="24"/>
      <c r="DT369" s="24"/>
      <c r="DU369" s="24"/>
      <c r="DV369" s="24"/>
      <c r="DW369" s="24"/>
      <c r="DX369" s="24"/>
      <c r="DY369" s="24"/>
      <c r="DZ369" s="24"/>
      <c r="EA369" s="24"/>
      <c r="EB369" s="24"/>
      <c r="EC369" s="24"/>
      <c r="ED369" s="24"/>
      <c r="EE369" s="24"/>
      <c r="EF369" s="24"/>
      <c r="EG369" s="24"/>
      <c r="EH369" s="24"/>
      <c r="EI369" s="24"/>
      <c r="EJ369" s="24"/>
      <c r="EK369" s="24"/>
      <c r="EL369" s="24"/>
      <c r="EM369" s="24"/>
      <c r="EN369" s="24"/>
      <c r="EO369" s="24"/>
      <c r="EP369" s="24"/>
      <c r="EQ369" s="24"/>
      <c r="ER369" s="24"/>
      <c r="ES369" s="24"/>
      <c r="ET369" s="24"/>
      <c r="EU369" s="24"/>
      <c r="EV369" s="24"/>
      <c r="EW369" s="24"/>
      <c r="EX369" s="24"/>
    </row>
    <row r="370" spans="1:154" ht="14.5" customHeight="1" x14ac:dyDescent="0.35">
      <c r="B370" s="25"/>
      <c r="C370" s="25"/>
      <c r="D370" s="25"/>
      <c r="E370" s="25"/>
      <c r="F370" s="25"/>
      <c r="G370" s="25"/>
      <c r="H370" s="25"/>
      <c r="I370" s="25"/>
      <c r="J370" s="25"/>
      <c r="K370" s="25"/>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c r="BZ370" s="24"/>
      <c r="CA370" s="24"/>
      <c r="CB370" s="24"/>
      <c r="CC370" s="24"/>
      <c r="CD370" s="24"/>
      <c r="CE370" s="24"/>
      <c r="CF370" s="24"/>
      <c r="CG370" s="24"/>
      <c r="CH370" s="24"/>
      <c r="CI370" s="24"/>
      <c r="CJ370" s="24"/>
      <c r="CK370" s="24"/>
      <c r="CL370" s="24"/>
      <c r="CM370" s="24"/>
      <c r="CN370" s="24"/>
      <c r="CO370" s="24"/>
      <c r="CP370" s="24"/>
      <c r="CQ370" s="24"/>
      <c r="CR370" s="24"/>
      <c r="CS370" s="24"/>
      <c r="CT370" s="24"/>
      <c r="CU370" s="24"/>
      <c r="CV370" s="24"/>
      <c r="CW370" s="24"/>
      <c r="CX370" s="24"/>
      <c r="CY370" s="24"/>
      <c r="CZ370" s="24"/>
      <c r="DA370" s="24"/>
      <c r="DB370" s="24"/>
      <c r="DC370" s="24"/>
      <c r="DD370" s="24"/>
      <c r="DE370" s="24"/>
      <c r="DF370" s="24"/>
      <c r="DG370" s="24"/>
      <c r="DH370" s="24"/>
      <c r="DI370" s="24"/>
      <c r="DJ370" s="24"/>
      <c r="DK370" s="24"/>
      <c r="DL370" s="24"/>
      <c r="DM370" s="24"/>
      <c r="DN370" s="24"/>
      <c r="DO370" s="24"/>
      <c r="DP370" s="24"/>
      <c r="DQ370" s="24"/>
      <c r="DR370" s="24"/>
      <c r="DS370" s="24"/>
      <c r="DT370" s="24"/>
      <c r="DU370" s="24"/>
      <c r="DV370" s="24"/>
      <c r="DW370" s="24"/>
      <c r="DX370" s="24"/>
      <c r="DY370" s="24"/>
      <c r="DZ370" s="24"/>
      <c r="EA370" s="24"/>
      <c r="EB370" s="24"/>
      <c r="EC370" s="24"/>
      <c r="ED370" s="24"/>
      <c r="EE370" s="24"/>
      <c r="EF370" s="24"/>
      <c r="EG370" s="24"/>
      <c r="EH370" s="24"/>
      <c r="EI370" s="24"/>
      <c r="EJ370" s="24"/>
      <c r="EK370" s="24"/>
      <c r="EL370" s="24"/>
      <c r="EM370" s="24"/>
      <c r="EN370" s="24"/>
      <c r="EO370" s="24"/>
      <c r="EP370" s="24"/>
      <c r="EQ370" s="24"/>
      <c r="ER370" s="24"/>
      <c r="ES370" s="24"/>
      <c r="ET370" s="24"/>
      <c r="EU370" s="24"/>
      <c r="EV370" s="24"/>
      <c r="EW370" s="24"/>
      <c r="EX370" s="24"/>
    </row>
    <row r="371" spans="1:154" ht="14.5" customHeight="1" x14ac:dyDescent="0.35">
      <c r="B371" s="25"/>
      <c r="C371" s="25"/>
      <c r="D371" s="25"/>
      <c r="E371" s="25"/>
      <c r="F371" s="25"/>
      <c r="G371" s="25"/>
      <c r="H371" s="25"/>
      <c r="I371" s="25"/>
      <c r="J371" s="25"/>
      <c r="K371" s="25"/>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4"/>
      <c r="CF371" s="24"/>
      <c r="CG371" s="24"/>
      <c r="CH371" s="24"/>
      <c r="CI371" s="24"/>
      <c r="CJ371" s="24"/>
      <c r="CK371" s="24"/>
      <c r="CL371" s="24"/>
      <c r="CM371" s="24"/>
      <c r="CN371" s="24"/>
      <c r="CO371" s="24"/>
      <c r="CP371" s="24"/>
      <c r="CQ371" s="24"/>
      <c r="CR371" s="24"/>
      <c r="CS371" s="24"/>
      <c r="CT371" s="24"/>
      <c r="CU371" s="24"/>
      <c r="CV371" s="24"/>
      <c r="CW371" s="24"/>
      <c r="CX371" s="24"/>
      <c r="CY371" s="24"/>
      <c r="CZ371" s="24"/>
      <c r="DA371" s="24"/>
      <c r="DB371" s="24"/>
      <c r="DC371" s="24"/>
      <c r="DD371" s="24"/>
      <c r="DE371" s="24"/>
      <c r="DF371" s="24"/>
      <c r="DG371" s="24"/>
      <c r="DH371" s="24"/>
      <c r="DI371" s="24"/>
      <c r="DJ371" s="24"/>
      <c r="DK371" s="24"/>
      <c r="DL371" s="24"/>
      <c r="DM371" s="24"/>
      <c r="DN371" s="24"/>
      <c r="DO371" s="24"/>
      <c r="DP371" s="24"/>
      <c r="DQ371" s="24"/>
      <c r="DR371" s="24"/>
      <c r="DS371" s="24"/>
      <c r="DT371" s="24"/>
      <c r="DU371" s="24"/>
      <c r="DV371" s="24"/>
      <c r="DW371" s="24"/>
      <c r="DX371" s="24"/>
      <c r="DY371" s="24"/>
      <c r="DZ371" s="24"/>
      <c r="EA371" s="24"/>
      <c r="EB371" s="24"/>
      <c r="EC371" s="24"/>
      <c r="ED371" s="24"/>
      <c r="EE371" s="24"/>
      <c r="EF371" s="24"/>
      <c r="EG371" s="24"/>
      <c r="EH371" s="24"/>
      <c r="EI371" s="24"/>
      <c r="EJ371" s="24"/>
      <c r="EK371" s="24"/>
      <c r="EL371" s="24"/>
      <c r="EM371" s="24"/>
      <c r="EN371" s="24"/>
      <c r="EO371" s="24"/>
      <c r="EP371" s="24"/>
      <c r="EQ371" s="24"/>
      <c r="ER371" s="24"/>
      <c r="ES371" s="24"/>
      <c r="ET371" s="24"/>
      <c r="EU371" s="24"/>
      <c r="EV371" s="24"/>
      <c r="EW371" s="24"/>
      <c r="EX371" s="24"/>
    </row>
    <row r="372" spans="1:154" ht="14.5" customHeight="1" x14ac:dyDescent="0.35">
      <c r="A372" s="24"/>
      <c r="B372" s="25"/>
      <c r="C372" s="25"/>
      <c r="D372" s="25"/>
      <c r="E372" s="25"/>
      <c r="F372" s="25"/>
      <c r="G372" s="25"/>
      <c r="H372" s="25"/>
      <c r="I372" s="25"/>
      <c r="J372" s="25"/>
      <c r="K372" s="25"/>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c r="BZ372" s="24"/>
      <c r="CA372" s="24"/>
      <c r="CB372" s="24"/>
      <c r="CC372" s="24"/>
      <c r="CD372" s="24"/>
      <c r="CE372" s="24"/>
      <c r="CF372" s="24"/>
      <c r="CG372" s="24"/>
      <c r="CH372" s="24"/>
      <c r="CI372" s="24"/>
      <c r="CJ372" s="24"/>
      <c r="CK372" s="24"/>
      <c r="CL372" s="24"/>
      <c r="CM372" s="24"/>
      <c r="CN372" s="24"/>
      <c r="CO372" s="24"/>
      <c r="CP372" s="24"/>
      <c r="CQ372" s="24"/>
      <c r="CR372" s="24"/>
      <c r="CS372" s="24"/>
      <c r="CT372" s="24"/>
      <c r="CU372" s="24"/>
      <c r="CV372" s="24"/>
      <c r="CW372" s="24"/>
      <c r="CX372" s="24"/>
      <c r="CY372" s="24"/>
      <c r="CZ372" s="24"/>
      <c r="DA372" s="24"/>
      <c r="DB372" s="24"/>
      <c r="DC372" s="24"/>
      <c r="DD372" s="24"/>
      <c r="DE372" s="24"/>
      <c r="DF372" s="24"/>
      <c r="DG372" s="24"/>
      <c r="DH372" s="24"/>
      <c r="DI372" s="24"/>
      <c r="DJ372" s="24"/>
      <c r="DK372" s="24"/>
      <c r="DL372" s="24"/>
      <c r="DM372" s="24"/>
      <c r="DN372" s="24"/>
      <c r="DO372" s="24"/>
      <c r="DP372" s="24"/>
      <c r="DQ372" s="24"/>
      <c r="DR372" s="24"/>
      <c r="DS372" s="24"/>
      <c r="DT372" s="24"/>
      <c r="DU372" s="24"/>
      <c r="DV372" s="24"/>
      <c r="DW372" s="24"/>
      <c r="DX372" s="24"/>
      <c r="DY372" s="24"/>
      <c r="DZ372" s="24"/>
      <c r="EA372" s="24"/>
      <c r="EB372" s="24"/>
      <c r="EC372" s="24"/>
      <c r="ED372" s="24"/>
      <c r="EE372" s="24"/>
      <c r="EF372" s="24"/>
      <c r="EG372" s="24"/>
      <c r="EH372" s="24"/>
      <c r="EI372" s="24"/>
      <c r="EJ372" s="24"/>
      <c r="EK372" s="24"/>
      <c r="EL372" s="24"/>
      <c r="EM372" s="24"/>
      <c r="EN372" s="24"/>
      <c r="EO372" s="24"/>
      <c r="EP372" s="24"/>
      <c r="EQ372" s="24"/>
      <c r="ER372" s="24"/>
      <c r="ES372" s="24"/>
      <c r="ET372" s="24"/>
      <c r="EU372" s="24"/>
      <c r="EV372" s="24"/>
      <c r="EW372" s="24"/>
      <c r="EX372" s="24"/>
    </row>
    <row r="373" spans="1:154" ht="14.5" customHeight="1" x14ac:dyDescent="0.3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154" ht="14.5" customHeight="1" x14ac:dyDescent="0.3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154" ht="14.5" customHeight="1" x14ac:dyDescent="0.3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154" ht="14.5" customHeight="1" x14ac:dyDescent="0.3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154" ht="14.5" customHeight="1" x14ac:dyDescent="0.3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154" ht="14.5" customHeight="1" x14ac:dyDescent="0.3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154" ht="14.5" customHeight="1" x14ac:dyDescent="0.3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154" ht="14.5" customHeight="1" x14ac:dyDescent="0.3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154" ht="14.5" customHeight="1" x14ac:dyDescent="0.3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154" ht="14.5" customHeight="1" x14ac:dyDescent="0.3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154" ht="14.5" customHeight="1" x14ac:dyDescent="0.3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154" ht="14.5" customHeight="1" x14ac:dyDescent="0.3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2:38" ht="14.5" customHeight="1" x14ac:dyDescent="0.3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2:38" ht="14.5" customHeight="1" x14ac:dyDescent="0.3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2:38" ht="14.5" customHeight="1" x14ac:dyDescent="0.3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2:38" ht="14.5" customHeight="1" x14ac:dyDescent="0.3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2:38" ht="14.5" customHeight="1" x14ac:dyDescent="0.3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2:38" ht="14.5" customHeight="1" x14ac:dyDescent="0.3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2:38" ht="14.5" customHeight="1" x14ac:dyDescent="0.3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2:38" ht="14.5" customHeight="1" x14ac:dyDescent="0.3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2:38" ht="14.5" customHeight="1" x14ac:dyDescent="0.3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2:38" ht="14.5" customHeight="1" x14ac:dyDescent="0.3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2:38" ht="14.5" customHeight="1" x14ac:dyDescent="0.3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2:38" ht="14.5" customHeight="1" x14ac:dyDescent="0.3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2:38" ht="14.5" customHeight="1" x14ac:dyDescent="0.3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2:38" ht="14.5" customHeight="1" x14ac:dyDescent="0.3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2:38" ht="14.5" customHeight="1" x14ac:dyDescent="0.3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2:38" ht="14.5" customHeight="1" x14ac:dyDescent="0.3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2:38" ht="14.5" customHeight="1" x14ac:dyDescent="0.3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2:38" ht="14.5" customHeight="1" x14ac:dyDescent="0.3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2:38" ht="14.5" customHeight="1" x14ac:dyDescent="0.3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2:38" ht="14.5" customHeight="1" x14ac:dyDescent="0.3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2:38" ht="14.5" customHeight="1" x14ac:dyDescent="0.3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2:38" ht="14.5" customHeight="1" x14ac:dyDescent="0.3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2:38" ht="14.5" customHeight="1" x14ac:dyDescent="0.3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2:38" ht="14.5" customHeight="1" x14ac:dyDescent="0.3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2:38" ht="14.5" customHeight="1" x14ac:dyDescent="0.3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2:38" ht="14.5" customHeight="1" x14ac:dyDescent="0.3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2:38" ht="14.5" customHeight="1" x14ac:dyDescent="0.3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2:38" ht="14.5" customHeight="1" x14ac:dyDescent="0.3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2:38" ht="14.5" customHeight="1" x14ac:dyDescent="0.3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2:38" ht="14.5" customHeight="1" x14ac:dyDescent="0.3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2:38" ht="14.5" customHeight="1" x14ac:dyDescent="0.3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2:38" ht="14.5" customHeight="1" x14ac:dyDescent="0.3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2:38" ht="14.5" customHeight="1" x14ac:dyDescent="0.3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2:38" ht="14.5" customHeight="1" x14ac:dyDescent="0.3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2:38" ht="14.5" customHeight="1" x14ac:dyDescent="0.3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2:38" ht="14.5" customHeight="1" x14ac:dyDescent="0.3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2:38" ht="14.5" customHeight="1" x14ac:dyDescent="0.3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2:38" ht="14.5" customHeight="1" x14ac:dyDescent="0.3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2:38" ht="14.5" customHeight="1" x14ac:dyDescent="0.3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2:38" ht="14.5" customHeight="1" x14ac:dyDescent="0.3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2:38" ht="14.5" customHeight="1" x14ac:dyDescent="0.3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2:38" ht="14.5" customHeight="1" x14ac:dyDescent="0.3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2:38" ht="14.5" customHeight="1" x14ac:dyDescent="0.3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2:38" ht="14.5" customHeight="1" x14ac:dyDescent="0.3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2:38" ht="14.5" customHeight="1" x14ac:dyDescent="0.3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2:38" ht="14.5" customHeight="1" x14ac:dyDescent="0.3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2:38" ht="14.5" customHeight="1" x14ac:dyDescent="0.3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2:38" ht="14.5" customHeight="1" x14ac:dyDescent="0.3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2:38" ht="14.5" customHeight="1" x14ac:dyDescent="0.3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2:38" ht="14.5" customHeight="1" x14ac:dyDescent="0.3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2:38" ht="14.5" customHeight="1" x14ac:dyDescent="0.3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2:38" ht="14.5" customHeight="1" x14ac:dyDescent="0.3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row r="437" spans="2:38" ht="14.5" customHeight="1" x14ac:dyDescent="0.3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row>
    <row r="438" spans="2:38" ht="14.5" customHeight="1" x14ac:dyDescent="0.3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row>
    <row r="439" spans="2:38" ht="14.5" customHeight="1" x14ac:dyDescent="0.3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row>
    <row r="440" spans="2:38" ht="14.5" customHeight="1" x14ac:dyDescent="0.3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row>
    <row r="441" spans="2:38" ht="14.5" customHeight="1" x14ac:dyDescent="0.3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row>
    <row r="442" spans="2:38" ht="14.5" customHeight="1" x14ac:dyDescent="0.3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row>
    <row r="443" spans="2:38" ht="14.5" customHeight="1" x14ac:dyDescent="0.3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row>
    <row r="444" spans="2:38" ht="14.5" customHeight="1" x14ac:dyDescent="0.3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row>
    <row r="445" spans="2:38" ht="14.5" customHeight="1" x14ac:dyDescent="0.3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row>
    <row r="446" spans="2:38" ht="14.5" customHeight="1" x14ac:dyDescent="0.3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row>
    <row r="447" spans="2:38" ht="14.5" customHeight="1" x14ac:dyDescent="0.3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row>
    <row r="448" spans="2:38" ht="14.5" customHeight="1" x14ac:dyDescent="0.3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row>
    <row r="449" spans="2:38" ht="14.5" customHeight="1" x14ac:dyDescent="0.3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row>
    <row r="450" spans="2:38" ht="14.5" customHeight="1" x14ac:dyDescent="0.3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row>
    <row r="451" spans="2:38" ht="14.5" customHeight="1" x14ac:dyDescent="0.3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row>
    <row r="452" spans="2:38" ht="14.5" customHeight="1" x14ac:dyDescent="0.3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row>
    <row r="453" spans="2:38" ht="14.5" customHeight="1" x14ac:dyDescent="0.3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row>
    <row r="454" spans="2:38" ht="14.5" customHeight="1" x14ac:dyDescent="0.3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row>
    <row r="455" spans="2:38" ht="14.5" customHeight="1" x14ac:dyDescent="0.3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row>
    <row r="456" spans="2:38" ht="14.5" customHeight="1" x14ac:dyDescent="0.3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row>
    <row r="457" spans="2:38" ht="14.5" customHeight="1" x14ac:dyDescent="0.3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row>
    <row r="458" spans="2:38" ht="14.5" customHeight="1" x14ac:dyDescent="0.3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row>
    <row r="459" spans="2:38" ht="14.5" customHeight="1" x14ac:dyDescent="0.3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row>
    <row r="460" spans="2:38" ht="14.5" customHeight="1" x14ac:dyDescent="0.3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row>
    <row r="461" spans="2:38" ht="14.5" customHeight="1" x14ac:dyDescent="0.3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row>
    <row r="462" spans="2:38" ht="14.5" customHeight="1" x14ac:dyDescent="0.3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row>
    <row r="463" spans="2:38" ht="14.5" customHeight="1" x14ac:dyDescent="0.3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row>
    <row r="464" spans="2:38" ht="14.5" customHeight="1" x14ac:dyDescent="0.3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row>
    <row r="465" spans="2:38" ht="14.5" customHeight="1" x14ac:dyDescent="0.3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row>
    <row r="466" spans="2:38" ht="14.5" customHeight="1" x14ac:dyDescent="0.3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row>
    <row r="467" spans="2:38" ht="14.5" customHeight="1" x14ac:dyDescent="0.3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row>
    <row r="468" spans="2:38" ht="14.5" customHeight="1" x14ac:dyDescent="0.3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row>
    <row r="469" spans="2:38" ht="14.5" customHeight="1" x14ac:dyDescent="0.3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row>
    <row r="470" spans="2:38" ht="14.5" customHeight="1" x14ac:dyDescent="0.3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row>
    <row r="471" spans="2:38" ht="14.5" customHeight="1" x14ac:dyDescent="0.3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row>
    <row r="472" spans="2:38" ht="14.5" customHeight="1" x14ac:dyDescent="0.3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row>
    <row r="473" spans="2:38" ht="14.5" customHeight="1" x14ac:dyDescent="0.3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row>
    <row r="474" spans="2:38" ht="14.5" customHeight="1" x14ac:dyDescent="0.3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row>
    <row r="475" spans="2:38" ht="14.5" customHeight="1" x14ac:dyDescent="0.3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row>
    <row r="476" spans="2:38" ht="14.5" customHeight="1" x14ac:dyDescent="0.3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row>
    <row r="477" spans="2:38" ht="14.5" customHeight="1" x14ac:dyDescent="0.3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row>
    <row r="478" spans="2:38" ht="14.5" customHeight="1" x14ac:dyDescent="0.3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row>
    <row r="479" spans="2:38" ht="14.5" customHeight="1" x14ac:dyDescent="0.3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row>
    <row r="480" spans="2:38" ht="14.5" customHeight="1" x14ac:dyDescent="0.3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row>
    <row r="481" spans="2:38" ht="14.5" customHeight="1" x14ac:dyDescent="0.3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row>
    <row r="482" spans="2:38" ht="14.5" customHeight="1" x14ac:dyDescent="0.3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row>
    <row r="483" spans="2:38" ht="14.5" customHeight="1" x14ac:dyDescent="0.3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row>
    <row r="484" spans="2:38" ht="14.5" customHeight="1" x14ac:dyDescent="0.3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row>
    <row r="485" spans="2:38" ht="14.5" customHeight="1" x14ac:dyDescent="0.3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row>
    <row r="486" spans="2:38" ht="14.5" customHeight="1" x14ac:dyDescent="0.3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row>
    <row r="487" spans="2:38" ht="14.5" customHeight="1" x14ac:dyDescent="0.3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row>
    <row r="488" spans="2:38" ht="14.5" customHeight="1" x14ac:dyDescent="0.3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row>
    <row r="489" spans="2:38" ht="14.5" customHeight="1" x14ac:dyDescent="0.3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row>
    <row r="490" spans="2:38" ht="14.5" customHeight="1" x14ac:dyDescent="0.3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row>
    <row r="491" spans="2:38" ht="14.5" customHeight="1" x14ac:dyDescent="0.3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row>
    <row r="492" spans="2:38" ht="14.5" customHeight="1" x14ac:dyDescent="0.3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row>
    <row r="493" spans="2:38" ht="14.5" customHeight="1" x14ac:dyDescent="0.3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row>
    <row r="494" spans="2:38" ht="14.5" customHeight="1" x14ac:dyDescent="0.3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row>
    <row r="495" spans="2:38" ht="14.5" customHeight="1" x14ac:dyDescent="0.3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row>
    <row r="496" spans="2:38" ht="14.5" customHeight="1" x14ac:dyDescent="0.3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row>
    <row r="497" spans="2:38" ht="14.5" customHeight="1" x14ac:dyDescent="0.3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row>
    <row r="498" spans="2:38" ht="14.5" customHeight="1" x14ac:dyDescent="0.3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row>
    <row r="499" spans="2:38" ht="14.5" customHeight="1" x14ac:dyDescent="0.3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row>
    <row r="500" spans="2:38" ht="14.5" customHeight="1" x14ac:dyDescent="0.3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row>
    <row r="501" spans="2:38" ht="14.5" customHeight="1" x14ac:dyDescent="0.3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row>
    <row r="502" spans="2:38" ht="14.5" customHeight="1" x14ac:dyDescent="0.3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row>
    <row r="503" spans="2:38" ht="14.5" customHeight="1" x14ac:dyDescent="0.3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row>
    <row r="504" spans="2:38" ht="14.5" customHeight="1" x14ac:dyDescent="0.3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row>
    <row r="505" spans="2:38" ht="14.5" customHeight="1" x14ac:dyDescent="0.3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row>
    <row r="506" spans="2:38" ht="14.5" customHeight="1" x14ac:dyDescent="0.3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row>
    <row r="507" spans="2:38" ht="14.5" customHeight="1" x14ac:dyDescent="0.3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row>
    <row r="508" spans="2:38" ht="14.5" customHeight="1" x14ac:dyDescent="0.3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row>
    <row r="509" spans="2:38" ht="14.5" customHeight="1" x14ac:dyDescent="0.3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row>
    <row r="510" spans="2:38" ht="14.5" customHeight="1" x14ac:dyDescent="0.3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row>
    <row r="511" spans="2:38" ht="14.5" customHeight="1" x14ac:dyDescent="0.3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row>
    <row r="512" spans="2:38" ht="14.5" customHeight="1" x14ac:dyDescent="0.3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row>
    <row r="513" spans="2:38" ht="14.5" customHeight="1" x14ac:dyDescent="0.3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row>
    <row r="514" spans="2:38" ht="14.5" customHeight="1" x14ac:dyDescent="0.3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row>
    <row r="515" spans="2:38" ht="14.5" customHeight="1" x14ac:dyDescent="0.3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row>
    <row r="516" spans="2:38" ht="14.5" customHeight="1" x14ac:dyDescent="0.3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row>
    <row r="517" spans="2:38" ht="14.5" customHeight="1" x14ac:dyDescent="0.3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row>
    <row r="518" spans="2:38" ht="14.5" customHeight="1" x14ac:dyDescent="0.3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row>
    <row r="519" spans="2:38" ht="14.5" customHeight="1" x14ac:dyDescent="0.3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row>
    <row r="520" spans="2:38" ht="14.5" customHeight="1" x14ac:dyDescent="0.3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row>
    <row r="521" spans="2:38" ht="14.5" customHeight="1" x14ac:dyDescent="0.3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row>
    <row r="522" spans="2:38" ht="14.5" customHeight="1" x14ac:dyDescent="0.3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row>
    <row r="523" spans="2:38" ht="14.5" customHeight="1" x14ac:dyDescent="0.3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row>
    <row r="524" spans="2:38" ht="14.5" customHeight="1" x14ac:dyDescent="0.3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row>
    <row r="525" spans="2:38" ht="14.5" customHeight="1" x14ac:dyDescent="0.3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row>
    <row r="526" spans="2:38" ht="14.5" customHeight="1" x14ac:dyDescent="0.3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row>
    <row r="527" spans="2:38" ht="14.5" customHeight="1" x14ac:dyDescent="0.3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row>
    <row r="528" spans="2:38" ht="14.5" customHeight="1" x14ac:dyDescent="0.3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row>
    <row r="529" spans="2:38" ht="14.5" customHeight="1" x14ac:dyDescent="0.3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row>
    <row r="530" spans="2:38" ht="14.5" customHeight="1" x14ac:dyDescent="0.3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row>
    <row r="531" spans="2:38" ht="14.5" customHeight="1" x14ac:dyDescent="0.3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row>
    <row r="532" spans="2:38" ht="14.5" customHeight="1" x14ac:dyDescent="0.3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row>
    <row r="533" spans="2:38" ht="14.5" customHeight="1" x14ac:dyDescent="0.3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row>
    <row r="534" spans="2:38" ht="14.5" customHeight="1" x14ac:dyDescent="0.3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row>
    <row r="535" spans="2:38" ht="14.5" customHeight="1" x14ac:dyDescent="0.3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row>
    <row r="536" spans="2:38" ht="14.5" customHeight="1" x14ac:dyDescent="0.3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row>
    <row r="537" spans="2:38" ht="14.5" customHeight="1" x14ac:dyDescent="0.3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row>
    <row r="538" spans="2:38" ht="14.5" customHeight="1" x14ac:dyDescent="0.3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row>
    <row r="539" spans="2:38" ht="14.5" customHeight="1" x14ac:dyDescent="0.3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row>
    <row r="540" spans="2:38" ht="14.5" customHeight="1" x14ac:dyDescent="0.3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row>
    <row r="541" spans="2:38" ht="14.5" customHeight="1" x14ac:dyDescent="0.3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row>
    <row r="542" spans="2:38" ht="14.5" customHeight="1" x14ac:dyDescent="0.3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row>
    <row r="543" spans="2:38" ht="14.5" customHeight="1" x14ac:dyDescent="0.3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row>
    <row r="544" spans="2:38" ht="14.5" customHeight="1" x14ac:dyDescent="0.3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row>
    <row r="545" spans="2:38" ht="14.5" customHeight="1" x14ac:dyDescent="0.3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row>
    <row r="546" spans="2:38" ht="14.5" customHeight="1" x14ac:dyDescent="0.3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row>
    <row r="547" spans="2:38" ht="14.5" customHeight="1" x14ac:dyDescent="0.3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row>
    <row r="548" spans="2:38" ht="14.5" customHeight="1" x14ac:dyDescent="0.3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row>
    <row r="549" spans="2:38" ht="14.5" customHeight="1" x14ac:dyDescent="0.3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row>
    <row r="550" spans="2:38" ht="14.5" customHeight="1" x14ac:dyDescent="0.3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row>
    <row r="551" spans="2:38" ht="14.5" customHeight="1" x14ac:dyDescent="0.3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row>
    <row r="552" spans="2:38" ht="14.5" customHeight="1" x14ac:dyDescent="0.3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row>
    <row r="553" spans="2:38" ht="14.5" customHeight="1" x14ac:dyDescent="0.3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row>
    <row r="554" spans="2:38" ht="14.5" customHeight="1" x14ac:dyDescent="0.3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row>
    <row r="555" spans="2:38" ht="14.5" customHeight="1" x14ac:dyDescent="0.3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row>
    <row r="556" spans="2:38" ht="14.5" customHeight="1" x14ac:dyDescent="0.3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row>
    <row r="557" spans="2:38" ht="14.5" customHeight="1" x14ac:dyDescent="0.3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row>
    <row r="558" spans="2:38" ht="14.5" customHeight="1" x14ac:dyDescent="0.3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row>
    <row r="559" spans="2:38" ht="14.5" customHeight="1" x14ac:dyDescent="0.3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row>
    <row r="560" spans="2:38" ht="14.5" customHeight="1" x14ac:dyDescent="0.3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row>
    <row r="561" spans="2:38" ht="14.5" customHeight="1" x14ac:dyDescent="0.3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row>
    <row r="562" spans="2:38" ht="14.5" customHeight="1" x14ac:dyDescent="0.3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row>
    <row r="563" spans="2:38" ht="14.5" customHeight="1" x14ac:dyDescent="0.3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row>
    <row r="564" spans="2:38" ht="14.5" customHeight="1" x14ac:dyDescent="0.3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row>
    <row r="565" spans="2:38" ht="14.5" customHeight="1" x14ac:dyDescent="0.3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row>
    <row r="566" spans="2:38" ht="14.5" customHeight="1" x14ac:dyDescent="0.3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row>
    <row r="567" spans="2:38" ht="14.5" customHeight="1" x14ac:dyDescent="0.3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row>
    <row r="568" spans="2:38" ht="14.5" customHeight="1" x14ac:dyDescent="0.3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row>
    <row r="569" spans="2:38" ht="14.5" customHeight="1" x14ac:dyDescent="0.3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row>
    <row r="570" spans="2:38" ht="14.5" customHeight="1" x14ac:dyDescent="0.3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row>
    <row r="571" spans="2:38" ht="14.5" customHeight="1" x14ac:dyDescent="0.3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row>
    <row r="572" spans="2:38" ht="14.5" customHeight="1" x14ac:dyDescent="0.3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row>
    <row r="573" spans="2:38" ht="14.5" customHeight="1" x14ac:dyDescent="0.3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row>
    <row r="574" spans="2:38" ht="14.5" customHeight="1" x14ac:dyDescent="0.3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row>
    <row r="575" spans="2:38" ht="14.5" customHeight="1" x14ac:dyDescent="0.3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row>
    <row r="576" spans="2:38" ht="14.5" customHeight="1" x14ac:dyDescent="0.3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row>
    <row r="577" spans="2:38" ht="14.5" customHeight="1" x14ac:dyDescent="0.3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row>
    <row r="578" spans="2:38" ht="14.5" customHeight="1" x14ac:dyDescent="0.3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row>
    <row r="579" spans="2:38" ht="14.5" customHeight="1" x14ac:dyDescent="0.3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row>
    <row r="580" spans="2:38" ht="14.5" customHeight="1" x14ac:dyDescent="0.3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row>
    <row r="581" spans="2:38" ht="14.5" customHeight="1" x14ac:dyDescent="0.3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row>
    <row r="582" spans="2:38" ht="14.5" customHeight="1" x14ac:dyDescent="0.3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row>
    <row r="583" spans="2:38" ht="14.5" customHeight="1" x14ac:dyDescent="0.3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row>
    <row r="584" spans="2:38" ht="14.5" customHeight="1" x14ac:dyDescent="0.3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row>
    <row r="585" spans="2:38" ht="14.5" customHeight="1" x14ac:dyDescent="0.3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row>
    <row r="586" spans="2:38" ht="14.5" customHeight="1" x14ac:dyDescent="0.3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row>
    <row r="587" spans="2:38" ht="14.5" customHeight="1" x14ac:dyDescent="0.3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row>
    <row r="588" spans="2:38" ht="14.5" customHeight="1" x14ac:dyDescent="0.3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row>
    <row r="589" spans="2:38" ht="14.5" customHeight="1" x14ac:dyDescent="0.3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row>
    <row r="590" spans="2:38" ht="14.5" customHeight="1" x14ac:dyDescent="0.3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row>
    <row r="591" spans="2:38" ht="14.5" customHeight="1" x14ac:dyDescent="0.3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row>
    <row r="592" spans="2:38" ht="14.5" customHeight="1" x14ac:dyDescent="0.3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row>
    <row r="593" spans="2:38" ht="14.5" customHeight="1" x14ac:dyDescent="0.3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row>
    <row r="594" spans="2:38" ht="14.5" customHeight="1" x14ac:dyDescent="0.3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row>
    <row r="595" spans="2:38" ht="14.5" customHeight="1" x14ac:dyDescent="0.3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row>
    <row r="596" spans="2:38" ht="14.5" customHeight="1" x14ac:dyDescent="0.3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row>
    <row r="597" spans="2:38" ht="14.5" customHeight="1" x14ac:dyDescent="0.3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c r="AK597" s="25"/>
      <c r="AL597" s="25"/>
    </row>
    <row r="598" spans="2:38" ht="14.5" customHeight="1" x14ac:dyDescent="0.3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row>
    <row r="599" spans="2:38" ht="14.5" customHeight="1" x14ac:dyDescent="0.3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row>
    <row r="600" spans="2:38" ht="14.5" customHeight="1" x14ac:dyDescent="0.3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c r="AK600" s="25"/>
      <c r="AL600" s="25"/>
    </row>
    <row r="601" spans="2:38" ht="14.5" customHeight="1" x14ac:dyDescent="0.3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c r="AK601" s="25"/>
      <c r="AL601" s="25"/>
    </row>
    <row r="602" spans="2:38" ht="14.5" customHeight="1" x14ac:dyDescent="0.3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row>
    <row r="603" spans="2:38" ht="14.5" customHeight="1" x14ac:dyDescent="0.3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c r="AK603" s="25"/>
      <c r="AL603" s="25"/>
    </row>
    <row r="604" spans="2:38" ht="14.5" customHeight="1" x14ac:dyDescent="0.3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row>
    <row r="605" spans="2:38" ht="14.5" customHeight="1" x14ac:dyDescent="0.3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c r="AK605" s="25"/>
      <c r="AL605" s="25"/>
    </row>
    <row r="606" spans="2:38" ht="14.5" customHeight="1" x14ac:dyDescent="0.3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c r="AK606" s="25"/>
      <c r="AL606" s="25"/>
    </row>
    <row r="607" spans="2:38" ht="14.5" customHeight="1" x14ac:dyDescent="0.3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row>
    <row r="608" spans="2:38" ht="14.5" customHeight="1" x14ac:dyDescent="0.3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c r="AK608" s="25"/>
      <c r="AL608" s="25"/>
    </row>
    <row r="609" spans="2:38" ht="14.5" customHeight="1" x14ac:dyDescent="0.3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c r="AK609" s="25"/>
      <c r="AL609" s="25"/>
    </row>
    <row r="610" spans="2:38" ht="14.5" customHeight="1" x14ac:dyDescent="0.3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c r="AK610" s="25"/>
      <c r="AL610" s="25"/>
    </row>
    <row r="611" spans="2:38" ht="14.5" customHeight="1" x14ac:dyDescent="0.3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row>
    <row r="612" spans="2:38" ht="14.5" customHeight="1" x14ac:dyDescent="0.3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row>
    <row r="613" spans="2:38" ht="14.5" customHeight="1" x14ac:dyDescent="0.3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c r="AK613" s="25"/>
      <c r="AL613" s="25"/>
    </row>
    <row r="614" spans="2:38" ht="14.5" customHeight="1" x14ac:dyDescent="0.3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row>
    <row r="615" spans="2:38" ht="14.5" customHeight="1" x14ac:dyDescent="0.3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row>
    <row r="616" spans="2:38" ht="14.5" customHeight="1" x14ac:dyDescent="0.3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row>
    <row r="617" spans="2:38" ht="14.5" customHeight="1" x14ac:dyDescent="0.3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c r="AK617" s="25"/>
      <c r="AL617" s="25"/>
    </row>
    <row r="618" spans="2:38" ht="14.5" customHeight="1" x14ac:dyDescent="0.3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c r="AK618" s="25"/>
      <c r="AL618" s="25"/>
    </row>
    <row r="619" spans="2:38" ht="14.5" customHeight="1" x14ac:dyDescent="0.3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c r="AK619" s="25"/>
      <c r="AL619" s="25"/>
    </row>
    <row r="620" spans="2:38" ht="14.5" customHeight="1" x14ac:dyDescent="0.3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c r="AK620" s="25"/>
      <c r="AL620" s="25"/>
    </row>
    <row r="621" spans="2:38" ht="14.5" customHeight="1" x14ac:dyDescent="0.3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c r="AK621" s="25"/>
      <c r="AL621" s="25"/>
    </row>
    <row r="622" spans="2:38" ht="14.5" customHeight="1" x14ac:dyDescent="0.3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c r="AK622" s="25"/>
      <c r="AL622" s="25"/>
    </row>
    <row r="623" spans="2:38" ht="14.5" customHeight="1" x14ac:dyDescent="0.3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c r="AK623" s="25"/>
      <c r="AL623" s="25"/>
    </row>
    <row r="624" spans="2:38" ht="14.5" customHeight="1" x14ac:dyDescent="0.3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c r="AK624" s="25"/>
      <c r="AL624" s="25"/>
    </row>
    <row r="625" spans="2:38" ht="14.5" customHeight="1" x14ac:dyDescent="0.3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c r="AK625" s="25"/>
      <c r="AL625" s="25"/>
    </row>
    <row r="626" spans="2:38" ht="14.5" customHeight="1" x14ac:dyDescent="0.3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c r="AK626" s="25"/>
      <c r="AL626" s="25"/>
    </row>
    <row r="627" spans="2:38" ht="14.5" customHeight="1" x14ac:dyDescent="0.3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c r="AK627" s="25"/>
      <c r="AL627" s="25"/>
    </row>
    <row r="628" spans="2:38" ht="14.5" customHeight="1" x14ac:dyDescent="0.3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c r="AK628" s="25"/>
      <c r="AL628" s="25"/>
    </row>
    <row r="629" spans="2:38" ht="14.5" customHeight="1" x14ac:dyDescent="0.3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c r="AK629" s="25"/>
      <c r="AL629" s="25"/>
    </row>
    <row r="630" spans="2:38" ht="14.5" customHeight="1" x14ac:dyDescent="0.3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c r="AK630" s="25"/>
      <c r="AL630" s="25"/>
    </row>
    <row r="631" spans="2:38" ht="14.5" customHeight="1" x14ac:dyDescent="0.3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row>
    <row r="632" spans="2:38" ht="14.5" customHeight="1" x14ac:dyDescent="0.3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row>
    <row r="633" spans="2:38" ht="14.5" customHeight="1" x14ac:dyDescent="0.3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row>
    <row r="634" spans="2:38" ht="14.5" customHeight="1" x14ac:dyDescent="0.3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row>
    <row r="635" spans="2:38" ht="14.5" customHeight="1" x14ac:dyDescent="0.3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row>
    <row r="636" spans="2:38" ht="14.5" customHeight="1" x14ac:dyDescent="0.3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c r="AK636" s="25"/>
      <c r="AL636" s="25"/>
    </row>
    <row r="637" spans="2:38" ht="14.5" customHeight="1" x14ac:dyDescent="0.3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row>
    <row r="638" spans="2:38" ht="14.5" customHeight="1" x14ac:dyDescent="0.3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c r="AK638" s="25"/>
      <c r="AL638" s="25"/>
    </row>
    <row r="639" spans="2:38" ht="14.5" customHeight="1" x14ac:dyDescent="0.3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c r="AK639" s="25"/>
      <c r="AL639" s="25"/>
    </row>
    <row r="640" spans="2:38" ht="14.5" customHeight="1" x14ac:dyDescent="0.3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c r="AK640" s="25"/>
      <c r="AL640" s="25"/>
    </row>
    <row r="641" spans="2:38" ht="14.5" customHeight="1" x14ac:dyDescent="0.3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c r="AK641" s="25"/>
      <c r="AL641" s="25"/>
    </row>
    <row r="642" spans="2:38" ht="14.5" customHeight="1" x14ac:dyDescent="0.3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row>
    <row r="643" spans="2:38" ht="14.5" customHeight="1" x14ac:dyDescent="0.3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row>
    <row r="644" spans="2:38" ht="14.5" customHeight="1" x14ac:dyDescent="0.3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row>
    <row r="645" spans="2:38" ht="14.5" customHeight="1" x14ac:dyDescent="0.3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row>
    <row r="646" spans="2:38" ht="14.5" customHeight="1" x14ac:dyDescent="0.3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row>
    <row r="647" spans="2:38" ht="14.5" customHeight="1" x14ac:dyDescent="0.3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c r="AK647" s="25"/>
      <c r="AL647" s="25"/>
    </row>
    <row r="648" spans="2:38" ht="14.5" customHeight="1" x14ac:dyDescent="0.3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c r="AK648" s="25"/>
      <c r="AL648" s="25"/>
    </row>
    <row r="649" spans="2:38" ht="14.5" customHeight="1" x14ac:dyDescent="0.3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row>
    <row r="650" spans="2:38" ht="14.5" customHeight="1" x14ac:dyDescent="0.3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c r="AK650" s="25"/>
      <c r="AL650" s="25"/>
    </row>
    <row r="651" spans="2:38" ht="14.5" customHeight="1" x14ac:dyDescent="0.3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row>
    <row r="652" spans="2:38" ht="14.5" customHeight="1" x14ac:dyDescent="0.3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row>
    <row r="653" spans="2:38" ht="14.5" customHeight="1" x14ac:dyDescent="0.3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c r="AK653" s="25"/>
      <c r="AL653" s="25"/>
    </row>
    <row r="654" spans="2:38" ht="14.5" customHeight="1" x14ac:dyDescent="0.3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row>
    <row r="655" spans="2:38" ht="14.5" customHeight="1" x14ac:dyDescent="0.3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c r="AK655" s="25"/>
      <c r="AL655" s="25"/>
    </row>
    <row r="656" spans="2:38" ht="14.5" customHeight="1" x14ac:dyDescent="0.3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row>
    <row r="657" spans="2:38" ht="14.5" customHeight="1" x14ac:dyDescent="0.3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c r="AK657" s="25"/>
      <c r="AL657" s="25"/>
    </row>
    <row r="658" spans="2:38" ht="14.5" customHeight="1" x14ac:dyDescent="0.3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c r="AK658" s="25"/>
      <c r="AL658" s="25"/>
    </row>
    <row r="659" spans="2:38" ht="14.5" customHeight="1" x14ac:dyDescent="0.3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c r="AK659" s="25"/>
      <c r="AL659" s="25"/>
    </row>
    <row r="660" spans="2:38" ht="14.5" customHeight="1" x14ac:dyDescent="0.3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row>
    <row r="661" spans="2:38" ht="14.5" customHeight="1" x14ac:dyDescent="0.3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c r="AK661" s="25"/>
      <c r="AL661" s="25"/>
    </row>
    <row r="662" spans="2:38" ht="14.5" customHeight="1" x14ac:dyDescent="0.3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c r="AK662" s="25"/>
      <c r="AL662" s="25"/>
    </row>
    <row r="663" spans="2:38" ht="14.5" customHeight="1" x14ac:dyDescent="0.3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c r="AK663" s="25"/>
      <c r="AL663" s="25"/>
    </row>
    <row r="664" spans="2:38" ht="14.5" customHeight="1" x14ac:dyDescent="0.3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c r="AK664" s="25"/>
      <c r="AL664" s="25"/>
    </row>
    <row r="665" spans="2:38" ht="14.5" customHeight="1" x14ac:dyDescent="0.3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row>
    <row r="666" spans="2:38" ht="14.5" customHeight="1" x14ac:dyDescent="0.3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c r="AK666" s="25"/>
      <c r="AL666" s="25"/>
    </row>
    <row r="667" spans="2:38" ht="14.5" customHeight="1" x14ac:dyDescent="0.3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c r="AK667" s="25"/>
      <c r="AL667" s="25"/>
    </row>
    <row r="668" spans="2:38" ht="14.5" customHeight="1" x14ac:dyDescent="0.3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c r="AK668" s="25"/>
      <c r="AL668" s="25"/>
    </row>
    <row r="669" spans="2:38" ht="14.5" customHeight="1" x14ac:dyDescent="0.3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c r="AK669" s="25"/>
      <c r="AL669" s="25"/>
    </row>
    <row r="670" spans="2:38" ht="14.5" customHeight="1" x14ac:dyDescent="0.3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c r="AK670" s="25"/>
      <c r="AL670" s="25"/>
    </row>
    <row r="671" spans="2:38" ht="14.5" customHeight="1" x14ac:dyDescent="0.3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row>
    <row r="672" spans="2:38" ht="14.5" customHeight="1" x14ac:dyDescent="0.3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c r="AK672" s="25"/>
      <c r="AL672" s="25"/>
    </row>
    <row r="673" spans="2:38" ht="14.5" customHeight="1" x14ac:dyDescent="0.3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c r="AK673" s="25"/>
      <c r="AL673" s="25"/>
    </row>
    <row r="674" spans="2:38" ht="14.5" customHeight="1" x14ac:dyDescent="0.3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row>
    <row r="675" spans="2:38" ht="14.5" customHeight="1" x14ac:dyDescent="0.3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c r="AK675" s="25"/>
      <c r="AL675" s="25"/>
    </row>
    <row r="676" spans="2:38" ht="14.5" customHeight="1" x14ac:dyDescent="0.3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c r="AK676" s="25"/>
      <c r="AL676" s="25"/>
    </row>
    <row r="677" spans="2:38" ht="14.5" customHeight="1" x14ac:dyDescent="0.3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row>
    <row r="678" spans="2:38" ht="14.5" customHeight="1" x14ac:dyDescent="0.3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c r="AK678" s="25"/>
      <c r="AL678" s="25"/>
    </row>
    <row r="679" spans="2:38" ht="14.5" customHeight="1" x14ac:dyDescent="0.3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c r="AK679" s="25"/>
      <c r="AL679" s="25"/>
    </row>
    <row r="680" spans="2:38" ht="14.5" customHeight="1" x14ac:dyDescent="0.3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c r="AK680" s="25"/>
      <c r="AL680" s="25"/>
    </row>
    <row r="681" spans="2:38" ht="14.5" customHeight="1" x14ac:dyDescent="0.3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c r="AK681" s="25"/>
      <c r="AL681" s="25"/>
    </row>
    <row r="682" spans="2:38" ht="14.5" customHeight="1" x14ac:dyDescent="0.3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c r="AK682" s="25"/>
      <c r="AL682" s="25"/>
    </row>
    <row r="683" spans="2:38" ht="14.5" customHeight="1" x14ac:dyDescent="0.3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c r="AK683" s="25"/>
      <c r="AL683" s="25"/>
    </row>
    <row r="684" spans="2:38" ht="14.5" customHeight="1" x14ac:dyDescent="0.3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c r="AK684" s="25"/>
      <c r="AL684" s="25"/>
    </row>
    <row r="685" spans="2:38" ht="14.5" customHeight="1" x14ac:dyDescent="0.3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c r="AK685" s="25"/>
      <c r="AL685" s="25"/>
    </row>
    <row r="686" spans="2:38" ht="14.5" customHeight="1" x14ac:dyDescent="0.3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c r="AK686" s="25"/>
      <c r="AL686" s="25"/>
    </row>
    <row r="687" spans="2:38" ht="14.5" customHeight="1" x14ac:dyDescent="0.3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c r="AK687" s="25"/>
      <c r="AL687" s="25"/>
    </row>
    <row r="688" spans="2:38" ht="14.5" customHeight="1" x14ac:dyDescent="0.3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c r="AK688" s="25"/>
      <c r="AL688" s="25"/>
    </row>
    <row r="689" spans="2:38" ht="14.5" customHeight="1" x14ac:dyDescent="0.3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c r="AK689" s="25"/>
      <c r="AL689" s="25"/>
    </row>
    <row r="690" spans="2:38" ht="14.5" customHeight="1" x14ac:dyDescent="0.3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c r="AK690" s="25"/>
      <c r="AL690" s="25"/>
    </row>
    <row r="691" spans="2:38" ht="14.5" customHeight="1" x14ac:dyDescent="0.3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row>
    <row r="692" spans="2:38" ht="14.5" customHeight="1" x14ac:dyDescent="0.3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c r="AK692" s="25"/>
      <c r="AL692" s="25"/>
    </row>
    <row r="693" spans="2:38" ht="14.5" customHeight="1" x14ac:dyDescent="0.3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c r="AK693" s="25"/>
      <c r="AL693" s="25"/>
    </row>
    <row r="694" spans="2:38" ht="14.5" customHeight="1" x14ac:dyDescent="0.3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row>
    <row r="695" spans="2:38" ht="14.5" customHeight="1" x14ac:dyDescent="0.3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c r="AK695" s="25"/>
      <c r="AL695" s="25"/>
    </row>
    <row r="696" spans="2:38" ht="14.5" customHeight="1" x14ac:dyDescent="0.3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c r="AK696" s="25"/>
      <c r="AL696" s="25"/>
    </row>
    <row r="697" spans="2:38" ht="14.5" customHeight="1" x14ac:dyDescent="0.3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c r="AK697" s="25"/>
      <c r="AL697" s="25"/>
    </row>
    <row r="698" spans="2:38" ht="14.5" customHeight="1" x14ac:dyDescent="0.3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c r="AK698" s="25"/>
      <c r="AL698" s="25"/>
    </row>
    <row r="699" spans="2:38" ht="14.5" customHeight="1" x14ac:dyDescent="0.3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c r="AK699" s="25"/>
      <c r="AL699" s="25"/>
    </row>
    <row r="700" spans="2:38" ht="14.5" customHeight="1" x14ac:dyDescent="0.3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c r="AK700" s="25"/>
      <c r="AL700" s="25"/>
    </row>
    <row r="701" spans="2:38" ht="14.5" customHeight="1" x14ac:dyDescent="0.3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c r="AK701" s="25"/>
      <c r="AL701" s="25"/>
    </row>
    <row r="702" spans="2:38" ht="14.5" customHeight="1" x14ac:dyDescent="0.3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25"/>
      <c r="AL702" s="25"/>
    </row>
    <row r="703" spans="2:38" ht="14.5" customHeight="1" x14ac:dyDescent="0.3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c r="AK703" s="25"/>
      <c r="AL703" s="25"/>
    </row>
    <row r="704" spans="2:38" ht="14.5" customHeight="1" x14ac:dyDescent="0.3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c r="AK704" s="25"/>
      <c r="AL704" s="25"/>
    </row>
    <row r="705" spans="2:38" ht="14.5" customHeight="1" x14ac:dyDescent="0.3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c r="AK705" s="25"/>
      <c r="AL705" s="25"/>
    </row>
    <row r="706" spans="2:38" ht="14.5" customHeight="1" x14ac:dyDescent="0.3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c r="AK706" s="25"/>
      <c r="AL706" s="25"/>
    </row>
    <row r="707" spans="2:38" ht="14.5" customHeight="1" x14ac:dyDescent="0.3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row>
    <row r="708" spans="2:38" ht="14.5" customHeight="1" x14ac:dyDescent="0.3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c r="AK708" s="25"/>
      <c r="AL708" s="25"/>
    </row>
    <row r="709" spans="2:38" ht="14.5" customHeight="1" x14ac:dyDescent="0.3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c r="AK709" s="25"/>
      <c r="AL709" s="25"/>
    </row>
    <row r="710" spans="2:38" ht="14.5" customHeight="1" x14ac:dyDescent="0.3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row>
    <row r="711" spans="2:38" ht="14.5" customHeight="1" x14ac:dyDescent="0.3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c r="AK711" s="25"/>
      <c r="AL711" s="25"/>
    </row>
    <row r="712" spans="2:38" ht="14.5" customHeight="1" x14ac:dyDescent="0.3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c r="AK712" s="25"/>
      <c r="AL712" s="25"/>
    </row>
    <row r="713" spans="2:38" ht="14.5" customHeight="1" x14ac:dyDescent="0.3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c r="AK713" s="25"/>
      <c r="AL713" s="25"/>
    </row>
    <row r="714" spans="2:38" ht="14.5" customHeight="1" x14ac:dyDescent="0.3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c r="AK714" s="25"/>
      <c r="AL714" s="25"/>
    </row>
    <row r="715" spans="2:38" ht="14.5" customHeight="1" x14ac:dyDescent="0.3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c r="AK715" s="25"/>
      <c r="AL715" s="25"/>
    </row>
    <row r="716" spans="2:38" ht="14.5" customHeight="1" x14ac:dyDescent="0.3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c r="AK716" s="25"/>
      <c r="AL716" s="25"/>
    </row>
    <row r="717" spans="2:38" ht="14.5" customHeight="1" x14ac:dyDescent="0.3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c r="AK717" s="25"/>
      <c r="AL717" s="25"/>
    </row>
    <row r="718" spans="2:38" ht="14.5" customHeight="1" x14ac:dyDescent="0.3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c r="AK718" s="25"/>
      <c r="AL718" s="25"/>
    </row>
    <row r="719" spans="2:38" ht="14.5" customHeight="1" x14ac:dyDescent="0.3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c r="AK719" s="25"/>
      <c r="AL719" s="25"/>
    </row>
    <row r="720" spans="2:38" ht="14.5" customHeight="1" x14ac:dyDescent="0.3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c r="AK720" s="25"/>
      <c r="AL720" s="25"/>
    </row>
    <row r="721" spans="2:38" ht="14.5" customHeight="1" x14ac:dyDescent="0.3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c r="AK721" s="25"/>
      <c r="AL721" s="25"/>
    </row>
    <row r="722" spans="2:38" ht="14.5" customHeight="1" x14ac:dyDescent="0.3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c r="AK722" s="25"/>
      <c r="AL722" s="25"/>
    </row>
    <row r="723" spans="2:38" ht="14.5" customHeight="1" x14ac:dyDescent="0.3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c r="AK723" s="25"/>
      <c r="AL723" s="25"/>
    </row>
    <row r="724" spans="2:38" ht="14.5" customHeight="1" x14ac:dyDescent="0.3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c r="AK724" s="25"/>
      <c r="AL724" s="25"/>
    </row>
    <row r="725" spans="2:38" ht="14.5" customHeight="1" x14ac:dyDescent="0.3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c r="AK725" s="25"/>
      <c r="AL725" s="25"/>
    </row>
    <row r="726" spans="2:38" ht="14.5" customHeight="1" x14ac:dyDescent="0.3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c r="AK726" s="25"/>
      <c r="AL726" s="25"/>
    </row>
    <row r="727" spans="2:38" ht="14.5" customHeight="1" x14ac:dyDescent="0.3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c r="AK727" s="25"/>
      <c r="AL727" s="25"/>
    </row>
    <row r="728" spans="2:38" ht="14.5" customHeight="1" x14ac:dyDescent="0.3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c r="AK728" s="25"/>
      <c r="AL728" s="25"/>
    </row>
    <row r="729" spans="2:38" ht="14.5" customHeight="1" x14ac:dyDescent="0.3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c r="AK729" s="25"/>
      <c r="AL729" s="25"/>
    </row>
    <row r="730" spans="2:38" ht="14.5" customHeight="1" x14ac:dyDescent="0.3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c r="AK730" s="25"/>
      <c r="AL730" s="25"/>
    </row>
    <row r="731" spans="2:38" ht="14.5" customHeight="1" x14ac:dyDescent="0.3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c r="AK731" s="25"/>
      <c r="AL731" s="25"/>
    </row>
    <row r="732" spans="2:38" ht="14.5" customHeight="1" x14ac:dyDescent="0.3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c r="AK732" s="25"/>
      <c r="AL732" s="25"/>
    </row>
    <row r="733" spans="2:38" ht="14.5" customHeight="1" x14ac:dyDescent="0.3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c r="AK733" s="25"/>
      <c r="AL733" s="25"/>
    </row>
    <row r="734" spans="2:38" ht="14.5" customHeight="1" x14ac:dyDescent="0.3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c r="AK734" s="25"/>
      <c r="AL734" s="25"/>
    </row>
    <row r="735" spans="2:38" ht="14.5" customHeight="1" x14ac:dyDescent="0.3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c r="AK735" s="25"/>
      <c r="AL735" s="25"/>
    </row>
    <row r="736" spans="2:38" ht="14.5" customHeight="1" x14ac:dyDescent="0.3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c r="AK736" s="25"/>
      <c r="AL736" s="25"/>
    </row>
    <row r="737" spans="2:38" ht="14.5" customHeight="1" x14ac:dyDescent="0.3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c r="AK737" s="25"/>
      <c r="AL737" s="25"/>
    </row>
    <row r="738" spans="2:38" ht="14.5" customHeight="1" x14ac:dyDescent="0.3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c r="AK738" s="25"/>
      <c r="AL738" s="25"/>
    </row>
    <row r="739" spans="2:38" ht="14.5" customHeight="1" x14ac:dyDescent="0.3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row>
    <row r="740" spans="2:38" ht="14.5" customHeight="1" x14ac:dyDescent="0.3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c r="AK740" s="25"/>
      <c r="AL740" s="25"/>
    </row>
    <row r="741" spans="2:38" ht="14.5" customHeight="1" x14ac:dyDescent="0.3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c r="AK741" s="25"/>
      <c r="AL741" s="25"/>
    </row>
    <row r="742" spans="2:38" ht="14.5" customHeight="1" x14ac:dyDescent="0.3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c r="AK742" s="25"/>
      <c r="AL742" s="25"/>
    </row>
    <row r="743" spans="2:38" ht="14.5" customHeight="1" x14ac:dyDescent="0.3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c r="AK743" s="25"/>
      <c r="AL743" s="25"/>
    </row>
    <row r="744" spans="2:38" ht="14.5" customHeight="1" x14ac:dyDescent="0.3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c r="AK744" s="25"/>
      <c r="AL744" s="25"/>
    </row>
    <row r="745" spans="2:38" ht="14.5" customHeight="1" x14ac:dyDescent="0.3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row>
    <row r="746" spans="2:38" ht="14.5" customHeight="1" x14ac:dyDescent="0.3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row>
    <row r="747" spans="2:38" ht="14.5" customHeight="1" x14ac:dyDescent="0.3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row>
    <row r="748" spans="2:38" ht="14.5" customHeight="1" x14ac:dyDescent="0.3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c r="AK748" s="25"/>
      <c r="AL748" s="25"/>
    </row>
    <row r="749" spans="2:38" ht="14.5" customHeight="1" x14ac:dyDescent="0.3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c r="AK749" s="25"/>
      <c r="AL749" s="25"/>
    </row>
    <row r="750" spans="2:38" ht="14.5" customHeight="1" x14ac:dyDescent="0.3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c r="AK750" s="25"/>
      <c r="AL750" s="25"/>
    </row>
    <row r="751" spans="2:38" ht="14.5" customHeight="1" x14ac:dyDescent="0.3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c r="AK751" s="25"/>
      <c r="AL751" s="25"/>
    </row>
    <row r="752" spans="2:38" ht="14.5" customHeight="1" x14ac:dyDescent="0.3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c r="AK752" s="25"/>
      <c r="AL752" s="25"/>
    </row>
    <row r="753" spans="2:38" ht="14.5" customHeight="1" x14ac:dyDescent="0.3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c r="AK753" s="25"/>
      <c r="AL753" s="25"/>
    </row>
    <row r="754" spans="2:38" ht="14.5" customHeight="1" x14ac:dyDescent="0.3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c r="AK754" s="25"/>
      <c r="AL754" s="25"/>
    </row>
    <row r="755" spans="2:38" ht="14.5" customHeight="1" x14ac:dyDescent="0.3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c r="AK755" s="25"/>
      <c r="AL755" s="25"/>
    </row>
    <row r="756" spans="2:38" ht="14.5" customHeight="1" x14ac:dyDescent="0.3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c r="AK756" s="25"/>
      <c r="AL756" s="25"/>
    </row>
    <row r="757" spans="2:38" ht="14.5" customHeight="1" x14ac:dyDescent="0.3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c r="AK757" s="25"/>
      <c r="AL757" s="25"/>
    </row>
    <row r="758" spans="2:38" ht="14.5" customHeight="1" x14ac:dyDescent="0.3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c r="AK758" s="25"/>
      <c r="AL758" s="25"/>
    </row>
    <row r="759" spans="2:38" ht="14.5" customHeight="1" x14ac:dyDescent="0.3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c r="AK759" s="25"/>
      <c r="AL759" s="25"/>
    </row>
    <row r="760" spans="2:38" ht="14.5" customHeight="1" x14ac:dyDescent="0.3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c r="AK760" s="25"/>
      <c r="AL760" s="25"/>
    </row>
    <row r="761" spans="2:38" ht="14.5" customHeight="1" x14ac:dyDescent="0.3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c r="AK761" s="25"/>
      <c r="AL761" s="25"/>
    </row>
    <row r="762" spans="2:38" ht="14.5" customHeight="1" x14ac:dyDescent="0.3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c r="AK762" s="25"/>
      <c r="AL762" s="25"/>
    </row>
    <row r="763" spans="2:38" ht="14.5" customHeight="1" x14ac:dyDescent="0.3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c r="AK763" s="25"/>
      <c r="AL763" s="25"/>
    </row>
    <row r="764" spans="2:38" ht="14.5" customHeight="1" x14ac:dyDescent="0.3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c r="AK764" s="25"/>
      <c r="AL764" s="25"/>
    </row>
    <row r="765" spans="2:38" ht="14.5" customHeight="1" x14ac:dyDescent="0.3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c r="AK765" s="25"/>
      <c r="AL765" s="25"/>
    </row>
    <row r="766" spans="2:38" ht="14.5" customHeight="1" x14ac:dyDescent="0.3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c r="AK766" s="25"/>
      <c r="AL766" s="25"/>
    </row>
    <row r="767" spans="2:38" ht="14.5" customHeight="1" x14ac:dyDescent="0.3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c r="AK767" s="25"/>
      <c r="AL767" s="25"/>
    </row>
    <row r="768" spans="2:38" ht="14.5" customHeight="1" x14ac:dyDescent="0.3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c r="AK768" s="25"/>
      <c r="AL768" s="25"/>
    </row>
    <row r="769" spans="2:38" ht="14.5" customHeight="1" x14ac:dyDescent="0.3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c r="AK769" s="25"/>
      <c r="AL769" s="25"/>
    </row>
    <row r="770" spans="2:38" ht="14.5" customHeight="1" x14ac:dyDescent="0.3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c r="AK770" s="25"/>
      <c r="AL770" s="25"/>
    </row>
    <row r="771" spans="2:38" ht="14.5" customHeight="1" x14ac:dyDescent="0.3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c r="AK771" s="25"/>
      <c r="AL771" s="25"/>
    </row>
    <row r="772" spans="2:38" ht="14.5" customHeight="1" x14ac:dyDescent="0.3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c r="AK772" s="25"/>
      <c r="AL772" s="25"/>
    </row>
    <row r="773" spans="2:38" ht="14.5" customHeight="1" x14ac:dyDescent="0.3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c r="AK773" s="25"/>
      <c r="AL773" s="25"/>
    </row>
    <row r="774" spans="2:38" ht="14.5" customHeight="1" x14ac:dyDescent="0.3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c r="AK774" s="25"/>
      <c r="AL774" s="25"/>
    </row>
    <row r="775" spans="2:38" ht="14.5" customHeight="1" x14ac:dyDescent="0.3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c r="AK775" s="25"/>
      <c r="AL775" s="25"/>
    </row>
    <row r="776" spans="2:38" ht="14.5" customHeight="1" x14ac:dyDescent="0.3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c r="AK776" s="25"/>
      <c r="AL776" s="25"/>
    </row>
    <row r="777" spans="2:38" ht="14.5" customHeight="1" x14ac:dyDescent="0.3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c r="AK777" s="25"/>
      <c r="AL777" s="25"/>
    </row>
    <row r="778" spans="2:38" ht="14.5" customHeight="1" x14ac:dyDescent="0.3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c r="AK778" s="25"/>
      <c r="AL778" s="25"/>
    </row>
    <row r="779" spans="2:38" ht="14.5" customHeight="1" x14ac:dyDescent="0.3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c r="AK779" s="25"/>
      <c r="AL779" s="25"/>
    </row>
    <row r="780" spans="2:38" ht="14.5" customHeight="1" x14ac:dyDescent="0.3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c r="AK780" s="25"/>
      <c r="AL780" s="25"/>
    </row>
    <row r="781" spans="2:38" ht="14.5" customHeight="1" x14ac:dyDescent="0.3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c r="AK781" s="25"/>
      <c r="AL781" s="25"/>
    </row>
    <row r="782" spans="2:38" ht="14.5" customHeight="1" x14ac:dyDescent="0.3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c r="AK782" s="25"/>
      <c r="AL782" s="25"/>
    </row>
    <row r="783" spans="2:38" ht="14.5" customHeight="1" x14ac:dyDescent="0.3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c r="AK783" s="25"/>
      <c r="AL783" s="25"/>
    </row>
    <row r="784" spans="2:38" ht="14.5" customHeight="1" x14ac:dyDescent="0.3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c r="AK784" s="25"/>
      <c r="AL784" s="25"/>
    </row>
    <row r="785" spans="2:38" ht="14.5" customHeight="1" x14ac:dyDescent="0.3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c r="AK785" s="25"/>
      <c r="AL785" s="25"/>
    </row>
    <row r="786" spans="2:38" ht="14.5" customHeight="1" x14ac:dyDescent="0.3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c r="AK786" s="25"/>
      <c r="AL786" s="25"/>
    </row>
    <row r="787" spans="2:38" ht="14.5" customHeight="1" x14ac:dyDescent="0.3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c r="AK787" s="25"/>
      <c r="AL787" s="25"/>
    </row>
    <row r="788" spans="2:38" ht="14.5" customHeight="1" x14ac:dyDescent="0.3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c r="AK788" s="25"/>
      <c r="AL788" s="25"/>
    </row>
    <row r="789" spans="2:38" ht="14.5" customHeight="1" x14ac:dyDescent="0.3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c r="AK789" s="25"/>
      <c r="AL789" s="25"/>
    </row>
    <row r="790" spans="2:38" ht="14.5" customHeight="1" x14ac:dyDescent="0.3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c r="AK790" s="25"/>
      <c r="AL790" s="25"/>
    </row>
    <row r="791" spans="2:38" ht="14.5" customHeight="1" x14ac:dyDescent="0.3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c r="AK791" s="25"/>
      <c r="AL791" s="25"/>
    </row>
    <row r="792" spans="2:38" ht="14.5" customHeight="1" x14ac:dyDescent="0.3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c r="AK792" s="25"/>
      <c r="AL792" s="25"/>
    </row>
    <row r="793" spans="2:38" ht="14.5" customHeight="1" x14ac:dyDescent="0.3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c r="AK793" s="25"/>
      <c r="AL793" s="25"/>
    </row>
    <row r="794" spans="2:38" ht="14.5" customHeight="1" x14ac:dyDescent="0.3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c r="AK794" s="25"/>
      <c r="AL794" s="25"/>
    </row>
    <row r="795" spans="2:38" ht="14.5" customHeight="1" x14ac:dyDescent="0.3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c r="AK795" s="25"/>
      <c r="AL795" s="25"/>
    </row>
    <row r="796" spans="2:38" ht="14.5" customHeight="1" x14ac:dyDescent="0.3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c r="AK796" s="25"/>
      <c r="AL796" s="25"/>
    </row>
    <row r="797" spans="2:38" ht="14.5" customHeight="1" x14ac:dyDescent="0.3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c r="AK797" s="25"/>
      <c r="AL797" s="25"/>
    </row>
    <row r="798" spans="2:38" ht="14.5" customHeight="1" x14ac:dyDescent="0.3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c r="AK798" s="25"/>
      <c r="AL798" s="25"/>
    </row>
    <row r="799" spans="2:38" ht="14.5" customHeight="1" x14ac:dyDescent="0.3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c r="AK799" s="25"/>
      <c r="AL799" s="25"/>
    </row>
    <row r="800" spans="2:38" ht="14.5" customHeight="1" x14ac:dyDescent="0.3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c r="AK800" s="25"/>
      <c r="AL800" s="25"/>
    </row>
    <row r="801" spans="2:38" ht="14.5" customHeight="1" x14ac:dyDescent="0.3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c r="AK801" s="25"/>
      <c r="AL801" s="25"/>
    </row>
    <row r="802" spans="2:38" ht="14.5" customHeight="1" x14ac:dyDescent="0.3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c r="AK802" s="25"/>
      <c r="AL802" s="25"/>
    </row>
    <row r="803" spans="2:38" ht="14.5" customHeight="1" x14ac:dyDescent="0.3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c r="AK803" s="25"/>
      <c r="AL803" s="25"/>
    </row>
    <row r="804" spans="2:38" ht="14.5" customHeight="1" x14ac:dyDescent="0.3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c r="AK804" s="25"/>
      <c r="AL804" s="25"/>
    </row>
    <row r="805" spans="2:38" ht="14.5" customHeight="1" x14ac:dyDescent="0.3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c r="AK805" s="25"/>
      <c r="AL805" s="25"/>
    </row>
    <row r="806" spans="2:38" ht="14.5" customHeight="1" x14ac:dyDescent="0.3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c r="AK806" s="25"/>
      <c r="AL806" s="25"/>
    </row>
    <row r="807" spans="2:38" ht="14.5" customHeight="1" x14ac:dyDescent="0.3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c r="AK807" s="25"/>
      <c r="AL807" s="25"/>
    </row>
    <row r="808" spans="2:38" ht="14.5" customHeight="1" x14ac:dyDescent="0.3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c r="AK808" s="25"/>
      <c r="AL808" s="25"/>
    </row>
    <row r="809" spans="2:38" ht="14.5" customHeight="1" x14ac:dyDescent="0.3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c r="AK809" s="25"/>
      <c r="AL809" s="25"/>
    </row>
    <row r="810" spans="2:38" ht="14.5" customHeight="1" x14ac:dyDescent="0.3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c r="AK810" s="25"/>
      <c r="AL810" s="25"/>
    </row>
    <row r="811" spans="2:38" ht="14.5" customHeight="1" x14ac:dyDescent="0.3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c r="AK811" s="25"/>
      <c r="AL811" s="25"/>
    </row>
    <row r="812" spans="2:38" ht="14.5" customHeight="1" x14ac:dyDescent="0.3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c r="AK812" s="25"/>
      <c r="AL812" s="25"/>
    </row>
    <row r="813" spans="2:38" ht="14.5" customHeight="1" x14ac:dyDescent="0.3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c r="AK813" s="25"/>
      <c r="AL813" s="25"/>
    </row>
    <row r="814" spans="2:38" ht="14.5" customHeight="1" x14ac:dyDescent="0.3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c r="AK814" s="25"/>
      <c r="AL814" s="25"/>
    </row>
    <row r="815" spans="2:38" ht="14.5" customHeight="1" x14ac:dyDescent="0.3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c r="AK815" s="25"/>
      <c r="AL815" s="25"/>
    </row>
    <row r="816" spans="2:38" ht="14.5" customHeight="1" x14ac:dyDescent="0.3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c r="AK816" s="25"/>
      <c r="AL816" s="25"/>
    </row>
    <row r="817" spans="2:38" ht="14.5" customHeight="1" x14ac:dyDescent="0.3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c r="AK817" s="25"/>
      <c r="AL817" s="25"/>
    </row>
    <row r="818" spans="2:38" ht="14.5" customHeight="1" x14ac:dyDescent="0.3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c r="AK818" s="25"/>
      <c r="AL818" s="25"/>
    </row>
    <row r="819" spans="2:38" ht="14.5" customHeight="1" x14ac:dyDescent="0.3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c r="AK819" s="25"/>
      <c r="AL819" s="25"/>
    </row>
    <row r="820" spans="2:38" ht="14.5" customHeight="1" x14ac:dyDescent="0.3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c r="AK820" s="25"/>
      <c r="AL820" s="25"/>
    </row>
    <row r="821" spans="2:38" ht="14.5" customHeight="1" x14ac:dyDescent="0.3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c r="AK821" s="25"/>
      <c r="AL821" s="25"/>
    </row>
    <row r="822" spans="2:38" ht="14.5" customHeight="1" x14ac:dyDescent="0.3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c r="AK822" s="25"/>
      <c r="AL822" s="25"/>
    </row>
    <row r="823" spans="2:38" ht="14.5" customHeight="1" x14ac:dyDescent="0.3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c r="AK823" s="25"/>
      <c r="AL823" s="25"/>
    </row>
    <row r="824" spans="2:38" ht="14.5" customHeight="1" x14ac:dyDescent="0.3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c r="AK824" s="25"/>
      <c r="AL824" s="25"/>
    </row>
    <row r="825" spans="2:38" ht="14.5" customHeight="1" x14ac:dyDescent="0.3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c r="AK825" s="25"/>
      <c r="AL825" s="25"/>
    </row>
    <row r="826" spans="2:38" ht="14.5" customHeight="1" x14ac:dyDescent="0.3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c r="AK826" s="25"/>
      <c r="AL826" s="25"/>
    </row>
    <row r="827" spans="2:38" ht="14.5" customHeight="1" x14ac:dyDescent="0.3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c r="AK827" s="25"/>
      <c r="AL827" s="25"/>
    </row>
    <row r="828" spans="2:38" ht="14.5" customHeight="1" x14ac:dyDescent="0.3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c r="AK828" s="25"/>
      <c r="AL828" s="25"/>
    </row>
    <row r="829" spans="2:38" ht="14.5" customHeight="1" x14ac:dyDescent="0.3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c r="AK829" s="25"/>
      <c r="AL829" s="25"/>
    </row>
    <row r="830" spans="2:38" ht="14.5" customHeight="1" x14ac:dyDescent="0.3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c r="AK830" s="25"/>
      <c r="AL830" s="25"/>
    </row>
    <row r="831" spans="2:38" ht="14.5" customHeight="1" x14ac:dyDescent="0.3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c r="AK831" s="25"/>
      <c r="AL831" s="25"/>
    </row>
    <row r="832" spans="2:38" ht="14.5" customHeight="1" x14ac:dyDescent="0.3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c r="AK832" s="25"/>
      <c r="AL832" s="25"/>
    </row>
    <row r="833" spans="2:38" ht="14.5" customHeight="1" x14ac:dyDescent="0.3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c r="AK833" s="25"/>
      <c r="AL833" s="25"/>
    </row>
    <row r="834" spans="2:38" ht="14.5" customHeight="1" x14ac:dyDescent="0.3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c r="AK834" s="25"/>
      <c r="AL834" s="25"/>
    </row>
    <row r="835" spans="2:38" ht="14.5" customHeight="1" x14ac:dyDescent="0.3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c r="AK835" s="25"/>
      <c r="AL835" s="25"/>
    </row>
    <row r="836" spans="2:38" ht="14.5" customHeight="1" x14ac:dyDescent="0.3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c r="AK836" s="25"/>
      <c r="AL836" s="25"/>
    </row>
    <row r="837" spans="2:38" ht="14.5" customHeight="1" x14ac:dyDescent="0.3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c r="AK837" s="25"/>
      <c r="AL837" s="25"/>
    </row>
    <row r="838" spans="2:38" ht="14.5" customHeight="1" x14ac:dyDescent="0.3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c r="AK838" s="25"/>
      <c r="AL838" s="25"/>
    </row>
    <row r="839" spans="2:38" ht="14.5" customHeight="1" x14ac:dyDescent="0.3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c r="AK839" s="25"/>
      <c r="AL839" s="25"/>
    </row>
    <row r="840" spans="2:38" ht="14.5" customHeight="1" x14ac:dyDescent="0.3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c r="AK840" s="25"/>
      <c r="AL840" s="25"/>
    </row>
    <row r="841" spans="2:38" ht="14.5" customHeight="1" x14ac:dyDescent="0.3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c r="AK841" s="25"/>
      <c r="AL841" s="25"/>
    </row>
    <row r="842" spans="2:38" ht="14.5" customHeight="1" x14ac:dyDescent="0.3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c r="AK842" s="25"/>
      <c r="AL842" s="25"/>
    </row>
    <row r="843" spans="2:38" ht="14.5" customHeight="1" x14ac:dyDescent="0.3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c r="AK843" s="25"/>
      <c r="AL843" s="25"/>
    </row>
    <row r="844" spans="2:38" ht="14.5" customHeight="1" x14ac:dyDescent="0.3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c r="AK844" s="25"/>
      <c r="AL844" s="25"/>
    </row>
    <row r="845" spans="2:38" ht="14.5" customHeight="1" x14ac:dyDescent="0.3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c r="AK845" s="25"/>
      <c r="AL845" s="25"/>
    </row>
    <row r="846" spans="2:38" ht="14.5" customHeight="1" x14ac:dyDescent="0.3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c r="AK846" s="25"/>
      <c r="AL846" s="25"/>
    </row>
    <row r="847" spans="2:38" ht="14.5" customHeight="1" x14ac:dyDescent="0.3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c r="AK847" s="25"/>
      <c r="AL847" s="25"/>
    </row>
    <row r="848" spans="2:38" ht="14.5" customHeight="1" x14ac:dyDescent="0.3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c r="AK848" s="25"/>
      <c r="AL848" s="25"/>
    </row>
    <row r="849" spans="2:38" ht="14.5" customHeight="1" x14ac:dyDescent="0.3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c r="AK849" s="25"/>
      <c r="AL849" s="25"/>
    </row>
    <row r="850" spans="2:38" ht="14.5" customHeight="1" x14ac:dyDescent="0.3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c r="AK850" s="25"/>
      <c r="AL850" s="25"/>
    </row>
    <row r="851" spans="2:38" ht="14.5" customHeight="1" x14ac:dyDescent="0.3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c r="AK851" s="25"/>
      <c r="AL851" s="25"/>
    </row>
    <row r="852" spans="2:38" ht="14.5" customHeight="1" x14ac:dyDescent="0.3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c r="AK852" s="25"/>
      <c r="AL852" s="25"/>
    </row>
    <row r="853" spans="2:38" ht="14.5" customHeight="1" x14ac:dyDescent="0.3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c r="AK853" s="25"/>
      <c r="AL853" s="25"/>
    </row>
    <row r="854" spans="2:38" ht="14.5" customHeight="1" x14ac:dyDescent="0.3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c r="AK854" s="25"/>
      <c r="AL854" s="25"/>
    </row>
    <row r="855" spans="2:38" ht="14.5" customHeight="1" x14ac:dyDescent="0.3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c r="AK855" s="25"/>
      <c r="AL855" s="25"/>
    </row>
    <row r="856" spans="2:38" ht="14.5" customHeight="1" x14ac:dyDescent="0.3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c r="AK856" s="25"/>
      <c r="AL856" s="25"/>
    </row>
    <row r="857" spans="2:38" ht="14.5" customHeight="1" x14ac:dyDescent="0.3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c r="AK857" s="25"/>
      <c r="AL857" s="25"/>
    </row>
    <row r="858" spans="2:38" ht="14.5" customHeight="1" x14ac:dyDescent="0.3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c r="AH858" s="25"/>
      <c r="AI858" s="25"/>
      <c r="AJ858" s="25"/>
      <c r="AK858" s="25"/>
      <c r="AL858" s="25"/>
    </row>
    <row r="859" spans="2:38" ht="14.5" customHeight="1" x14ac:dyDescent="0.3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c r="AH859" s="25"/>
      <c r="AI859" s="25"/>
      <c r="AJ859" s="25"/>
      <c r="AK859" s="25"/>
      <c r="AL859" s="25"/>
    </row>
    <row r="860" spans="2:38" ht="14.5" customHeight="1" x14ac:dyDescent="0.3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c r="AH860" s="25"/>
      <c r="AI860" s="25"/>
      <c r="AJ860" s="25"/>
      <c r="AK860" s="25"/>
      <c r="AL860" s="25"/>
    </row>
    <row r="861" spans="2:38" ht="14.5" customHeight="1" x14ac:dyDescent="0.3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c r="AH861" s="25"/>
      <c r="AI861" s="25"/>
      <c r="AJ861" s="25"/>
      <c r="AK861" s="25"/>
      <c r="AL861" s="25"/>
    </row>
    <row r="862" spans="2:38" ht="14.5" customHeight="1" x14ac:dyDescent="0.3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c r="AH862" s="25"/>
      <c r="AI862" s="25"/>
      <c r="AJ862" s="25"/>
      <c r="AK862" s="25"/>
      <c r="AL862" s="25"/>
    </row>
    <row r="863" spans="2:38" ht="14.5" customHeight="1" x14ac:dyDescent="0.3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c r="AH863" s="25"/>
      <c r="AI863" s="25"/>
      <c r="AJ863" s="25"/>
      <c r="AK863" s="25"/>
      <c r="AL863" s="25"/>
    </row>
    <row r="864" spans="2:38" ht="14.5" customHeight="1" x14ac:dyDescent="0.3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c r="AH864" s="25"/>
      <c r="AI864" s="25"/>
      <c r="AJ864" s="25"/>
      <c r="AK864" s="25"/>
      <c r="AL864" s="25"/>
    </row>
    <row r="865" spans="2:38" ht="14.5" customHeight="1" x14ac:dyDescent="0.3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c r="AH865" s="25"/>
      <c r="AI865" s="25"/>
      <c r="AJ865" s="25"/>
      <c r="AK865" s="25"/>
      <c r="AL865" s="25"/>
    </row>
    <row r="866" spans="2:38" ht="14.5" customHeight="1" x14ac:dyDescent="0.3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c r="AH866" s="25"/>
      <c r="AI866" s="25"/>
      <c r="AJ866" s="25"/>
      <c r="AK866" s="25"/>
      <c r="AL866" s="25"/>
    </row>
    <row r="867" spans="2:38" ht="14.5" customHeight="1" x14ac:dyDescent="0.3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c r="AH867" s="25"/>
      <c r="AI867" s="25"/>
      <c r="AJ867" s="25"/>
      <c r="AK867" s="25"/>
      <c r="AL867" s="25"/>
    </row>
    <row r="868" spans="2:38" ht="14.5" customHeight="1" x14ac:dyDescent="0.3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c r="AK868" s="25"/>
      <c r="AL868" s="25"/>
    </row>
    <row r="869" spans="2:38" ht="14.5" customHeight="1" x14ac:dyDescent="0.3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c r="AH869" s="25"/>
      <c r="AI869" s="25"/>
      <c r="AJ869" s="25"/>
      <c r="AK869" s="25"/>
      <c r="AL869" s="25"/>
    </row>
    <row r="870" spans="2:38" ht="14.5" customHeight="1" x14ac:dyDescent="0.3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c r="AH870" s="25"/>
      <c r="AI870" s="25"/>
      <c r="AJ870" s="25"/>
      <c r="AK870" s="25"/>
      <c r="AL870" s="25"/>
    </row>
    <row r="871" spans="2:38" ht="14.5" customHeight="1" x14ac:dyDescent="0.3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c r="AH871" s="25"/>
      <c r="AI871" s="25"/>
      <c r="AJ871" s="25"/>
      <c r="AK871" s="25"/>
      <c r="AL871" s="25"/>
    </row>
    <row r="872" spans="2:38" ht="14.5" customHeight="1" x14ac:dyDescent="0.3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c r="AH872" s="25"/>
      <c r="AI872" s="25"/>
      <c r="AJ872" s="25"/>
      <c r="AK872" s="25"/>
      <c r="AL872" s="25"/>
    </row>
    <row r="873" spans="2:38" ht="14.5" customHeight="1" x14ac:dyDescent="0.3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c r="AH873" s="25"/>
      <c r="AI873" s="25"/>
      <c r="AJ873" s="25"/>
      <c r="AK873" s="25"/>
      <c r="AL873" s="25"/>
    </row>
    <row r="874" spans="2:38" ht="14.5" customHeight="1" x14ac:dyDescent="0.3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c r="AH874" s="25"/>
      <c r="AI874" s="25"/>
      <c r="AJ874" s="25"/>
      <c r="AK874" s="25"/>
      <c r="AL874" s="25"/>
    </row>
    <row r="875" spans="2:38" ht="14.5" customHeight="1" x14ac:dyDescent="0.3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c r="AH875" s="25"/>
      <c r="AI875" s="25"/>
      <c r="AJ875" s="25"/>
      <c r="AK875" s="25"/>
      <c r="AL875" s="25"/>
    </row>
    <row r="876" spans="2:38" ht="14.5" customHeight="1" x14ac:dyDescent="0.3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c r="AH876" s="25"/>
      <c r="AI876" s="25"/>
      <c r="AJ876" s="25"/>
      <c r="AK876" s="25"/>
      <c r="AL876" s="25"/>
    </row>
    <row r="877" spans="2:38" ht="14.5" customHeight="1" x14ac:dyDescent="0.3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c r="AH877" s="25"/>
      <c r="AI877" s="25"/>
      <c r="AJ877" s="25"/>
      <c r="AK877" s="25"/>
      <c r="AL877" s="25"/>
    </row>
    <row r="878" spans="2:38" ht="14.5" customHeight="1" x14ac:dyDescent="0.3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c r="AH878" s="25"/>
      <c r="AI878" s="25"/>
      <c r="AJ878" s="25"/>
      <c r="AK878" s="25"/>
      <c r="AL878" s="25"/>
    </row>
    <row r="879" spans="2:38" ht="14.5" customHeight="1" x14ac:dyDescent="0.3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c r="AH879" s="25"/>
      <c r="AI879" s="25"/>
      <c r="AJ879" s="25"/>
      <c r="AK879" s="25"/>
      <c r="AL879" s="25"/>
    </row>
    <row r="880" spans="2:38" ht="14.5" customHeight="1" x14ac:dyDescent="0.3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c r="AH880" s="25"/>
      <c r="AI880" s="25"/>
      <c r="AJ880" s="25"/>
      <c r="AK880" s="25"/>
      <c r="AL880" s="25"/>
    </row>
    <row r="881" spans="2:38" ht="14.5" customHeight="1" x14ac:dyDescent="0.3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c r="AH881" s="25"/>
      <c r="AI881" s="25"/>
      <c r="AJ881" s="25"/>
      <c r="AK881" s="25"/>
      <c r="AL881" s="25"/>
    </row>
    <row r="882" spans="2:38" ht="14.5" customHeight="1" x14ac:dyDescent="0.3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c r="AH882" s="25"/>
      <c r="AI882" s="25"/>
      <c r="AJ882" s="25"/>
      <c r="AK882" s="25"/>
      <c r="AL882" s="25"/>
    </row>
    <row r="883" spans="2:38" ht="14.5" customHeight="1" x14ac:dyDescent="0.3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c r="AH883" s="25"/>
      <c r="AI883" s="25"/>
      <c r="AJ883" s="25"/>
      <c r="AK883" s="25"/>
      <c r="AL883" s="25"/>
    </row>
    <row r="884" spans="2:38" ht="14.5" customHeight="1" x14ac:dyDescent="0.3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c r="AH884" s="25"/>
      <c r="AI884" s="25"/>
      <c r="AJ884" s="25"/>
      <c r="AK884" s="25"/>
      <c r="AL884" s="25"/>
    </row>
    <row r="885" spans="2:38" ht="14.5" customHeight="1" x14ac:dyDescent="0.3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c r="AH885" s="25"/>
      <c r="AI885" s="25"/>
      <c r="AJ885" s="25"/>
      <c r="AK885" s="25"/>
      <c r="AL885" s="25"/>
    </row>
    <row r="886" spans="2:38" ht="14.5" customHeight="1" x14ac:dyDescent="0.3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c r="AH886" s="25"/>
      <c r="AI886" s="25"/>
      <c r="AJ886" s="25"/>
      <c r="AK886" s="25"/>
      <c r="AL886" s="25"/>
    </row>
    <row r="887" spans="2:38" ht="14.5" customHeight="1" x14ac:dyDescent="0.3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c r="AH887" s="25"/>
      <c r="AI887" s="25"/>
      <c r="AJ887" s="25"/>
      <c r="AK887" s="25"/>
      <c r="AL887" s="25"/>
    </row>
    <row r="888" spans="2:38" ht="14.5" customHeight="1" x14ac:dyDescent="0.3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c r="AH888" s="25"/>
      <c r="AI888" s="25"/>
      <c r="AJ888" s="25"/>
      <c r="AK888" s="25"/>
      <c r="AL888" s="25"/>
    </row>
    <row r="889" spans="2:38" ht="14.5" customHeight="1" x14ac:dyDescent="0.3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c r="AH889" s="25"/>
      <c r="AI889" s="25"/>
      <c r="AJ889" s="25"/>
      <c r="AK889" s="25"/>
      <c r="AL889" s="25"/>
    </row>
    <row r="890" spans="2:38" ht="14.5" customHeight="1" x14ac:dyDescent="0.3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c r="AH890" s="25"/>
      <c r="AI890" s="25"/>
      <c r="AJ890" s="25"/>
      <c r="AK890" s="25"/>
      <c r="AL890" s="25"/>
    </row>
    <row r="891" spans="2:38" ht="14.5" customHeight="1" x14ac:dyDescent="0.3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c r="AH891" s="25"/>
      <c r="AI891" s="25"/>
      <c r="AJ891" s="25"/>
      <c r="AK891" s="25"/>
      <c r="AL891" s="25"/>
    </row>
    <row r="892" spans="2:38" ht="14.5" customHeight="1" x14ac:dyDescent="0.3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c r="AH892" s="25"/>
      <c r="AI892" s="25"/>
      <c r="AJ892" s="25"/>
      <c r="AK892" s="25"/>
      <c r="AL892" s="25"/>
    </row>
    <row r="893" spans="2:38" ht="14.5" customHeight="1" x14ac:dyDescent="0.3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c r="AH893" s="25"/>
      <c r="AI893" s="25"/>
      <c r="AJ893" s="25"/>
      <c r="AK893" s="25"/>
      <c r="AL893" s="25"/>
    </row>
    <row r="894" spans="2:38" ht="14.5" customHeight="1" x14ac:dyDescent="0.3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c r="AH894" s="25"/>
      <c r="AI894" s="25"/>
      <c r="AJ894" s="25"/>
      <c r="AK894" s="25"/>
      <c r="AL894" s="25"/>
    </row>
    <row r="895" spans="2:38" ht="14.5" customHeight="1" x14ac:dyDescent="0.3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c r="AH895" s="25"/>
      <c r="AI895" s="25"/>
      <c r="AJ895" s="25"/>
      <c r="AK895" s="25"/>
      <c r="AL895" s="25"/>
    </row>
    <row r="896" spans="2:38" ht="14.5" customHeight="1" x14ac:dyDescent="0.3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c r="AH896" s="25"/>
      <c r="AI896" s="25"/>
      <c r="AJ896" s="25"/>
      <c r="AK896" s="25"/>
      <c r="AL896" s="25"/>
    </row>
    <row r="897" spans="2:38" ht="14.5" customHeight="1" x14ac:dyDescent="0.3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c r="AH897" s="25"/>
      <c r="AI897" s="25"/>
      <c r="AJ897" s="25"/>
      <c r="AK897" s="25"/>
      <c r="AL897" s="25"/>
    </row>
    <row r="898" spans="2:38" ht="14.5" customHeight="1" x14ac:dyDescent="0.3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c r="AH898" s="25"/>
      <c r="AI898" s="25"/>
      <c r="AJ898" s="25"/>
      <c r="AK898" s="25"/>
      <c r="AL898" s="25"/>
    </row>
    <row r="899" spans="2:38" ht="14.5" customHeight="1" x14ac:dyDescent="0.3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c r="AH899" s="25"/>
      <c r="AI899" s="25"/>
      <c r="AJ899" s="25"/>
      <c r="AK899" s="25"/>
      <c r="AL899" s="25"/>
    </row>
    <row r="900" spans="2:38" ht="14.5" customHeight="1" x14ac:dyDescent="0.3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c r="AH900" s="25"/>
      <c r="AI900" s="25"/>
      <c r="AJ900" s="25"/>
      <c r="AK900" s="25"/>
      <c r="AL900" s="25"/>
    </row>
    <row r="901" spans="2:38" ht="14.5" customHeight="1" x14ac:dyDescent="0.3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c r="AH901" s="25"/>
      <c r="AI901" s="25"/>
      <c r="AJ901" s="25"/>
      <c r="AK901" s="25"/>
      <c r="AL901" s="25"/>
    </row>
    <row r="902" spans="2:38" ht="14.5" customHeight="1" x14ac:dyDescent="0.3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c r="AH902" s="25"/>
      <c r="AI902" s="25"/>
      <c r="AJ902" s="25"/>
      <c r="AK902" s="25"/>
      <c r="AL902" s="25"/>
    </row>
    <row r="903" spans="2:38" ht="14.5" customHeight="1" x14ac:dyDescent="0.3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c r="AH903" s="25"/>
      <c r="AI903" s="25"/>
      <c r="AJ903" s="25"/>
      <c r="AK903" s="25"/>
      <c r="AL903" s="25"/>
    </row>
    <row r="904" spans="2:38" ht="14.5" customHeight="1" x14ac:dyDescent="0.3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c r="AH904" s="25"/>
      <c r="AI904" s="25"/>
      <c r="AJ904" s="25"/>
      <c r="AK904" s="25"/>
      <c r="AL904" s="25"/>
    </row>
    <row r="905" spans="2:38" ht="14.5" customHeight="1" x14ac:dyDescent="0.3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c r="AH905" s="25"/>
      <c r="AI905" s="25"/>
      <c r="AJ905" s="25"/>
      <c r="AK905" s="25"/>
      <c r="AL905" s="25"/>
    </row>
    <row r="906" spans="2:38" ht="14.5" customHeight="1" x14ac:dyDescent="0.3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c r="AH906" s="25"/>
      <c r="AI906" s="25"/>
      <c r="AJ906" s="25"/>
      <c r="AK906" s="25"/>
      <c r="AL906" s="25"/>
    </row>
    <row r="907" spans="2:38" ht="14.5" customHeight="1" x14ac:dyDescent="0.3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c r="AH907" s="25"/>
      <c r="AI907" s="25"/>
      <c r="AJ907" s="25"/>
      <c r="AK907" s="25"/>
      <c r="AL907" s="25"/>
    </row>
    <row r="908" spans="2:38" ht="14.5" customHeight="1" x14ac:dyDescent="0.3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c r="AH908" s="25"/>
      <c r="AI908" s="25"/>
      <c r="AJ908" s="25"/>
      <c r="AK908" s="25"/>
      <c r="AL908" s="25"/>
    </row>
    <row r="909" spans="2:38" ht="14.5" customHeight="1" x14ac:dyDescent="0.3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c r="AH909" s="25"/>
      <c r="AI909" s="25"/>
      <c r="AJ909" s="25"/>
      <c r="AK909" s="25"/>
      <c r="AL909" s="25"/>
    </row>
    <row r="910" spans="2:38" ht="14.5" customHeight="1" x14ac:dyDescent="0.3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c r="AH910" s="25"/>
      <c r="AI910" s="25"/>
      <c r="AJ910" s="25"/>
      <c r="AK910" s="25"/>
      <c r="AL910" s="25"/>
    </row>
    <row r="911" spans="2:38" ht="14.5" customHeight="1" x14ac:dyDescent="0.3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c r="AH911" s="25"/>
      <c r="AI911" s="25"/>
      <c r="AJ911" s="25"/>
      <c r="AK911" s="25"/>
      <c r="AL911" s="25"/>
    </row>
    <row r="912" spans="2:38" ht="14.5" customHeight="1" x14ac:dyDescent="0.3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c r="AH912" s="25"/>
      <c r="AI912" s="25"/>
      <c r="AJ912" s="25"/>
      <c r="AK912" s="25"/>
      <c r="AL912" s="25"/>
    </row>
    <row r="913" spans="2:38" ht="14.5" customHeight="1" x14ac:dyDescent="0.3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c r="AH913" s="25"/>
      <c r="AI913" s="25"/>
      <c r="AJ913" s="25"/>
      <c r="AK913" s="25"/>
      <c r="AL913" s="25"/>
    </row>
    <row r="914" spans="2:38" ht="14.5" customHeight="1" x14ac:dyDescent="0.3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c r="AH914" s="25"/>
      <c r="AI914" s="25"/>
      <c r="AJ914" s="25"/>
      <c r="AK914" s="25"/>
      <c r="AL914" s="25"/>
    </row>
    <row r="915" spans="2:38" ht="14.5" customHeight="1" x14ac:dyDescent="0.3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c r="AH915" s="25"/>
      <c r="AI915" s="25"/>
      <c r="AJ915" s="25"/>
      <c r="AK915" s="25"/>
      <c r="AL915" s="25"/>
    </row>
    <row r="916" spans="2:38" ht="14.5" customHeight="1" x14ac:dyDescent="0.3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c r="AH916" s="25"/>
      <c r="AI916" s="25"/>
      <c r="AJ916" s="25"/>
      <c r="AK916" s="25"/>
      <c r="AL916" s="25"/>
    </row>
    <row r="917" spans="2:38" ht="14.5" customHeight="1" x14ac:dyDescent="0.3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c r="AH917" s="25"/>
      <c r="AI917" s="25"/>
      <c r="AJ917" s="25"/>
      <c r="AK917" s="25"/>
      <c r="AL917" s="25"/>
    </row>
    <row r="918" spans="2:38" ht="14.5" customHeight="1" x14ac:dyDescent="0.3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c r="AH918" s="25"/>
      <c r="AI918" s="25"/>
      <c r="AJ918" s="25"/>
      <c r="AK918" s="25"/>
      <c r="AL918" s="25"/>
    </row>
    <row r="919" spans="2:38" ht="14.5" customHeight="1" x14ac:dyDescent="0.3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c r="AG919" s="25"/>
      <c r="AH919" s="25"/>
      <c r="AI919" s="25"/>
      <c r="AJ919" s="25"/>
      <c r="AK919" s="25"/>
      <c r="AL919" s="25"/>
    </row>
    <row r="920" spans="2:38" ht="14.5" customHeight="1" x14ac:dyDescent="0.3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c r="AG920" s="25"/>
      <c r="AH920" s="25"/>
      <c r="AI920" s="25"/>
      <c r="AJ920" s="25"/>
      <c r="AK920" s="25"/>
      <c r="AL920" s="25"/>
    </row>
    <row r="921" spans="2:38" ht="14.5" customHeight="1" x14ac:dyDescent="0.3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c r="AG921" s="25"/>
      <c r="AH921" s="25"/>
      <c r="AI921" s="25"/>
      <c r="AJ921" s="25"/>
      <c r="AK921" s="25"/>
      <c r="AL921" s="25"/>
    </row>
    <row r="922" spans="2:38" ht="14.5" customHeight="1" x14ac:dyDescent="0.3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c r="AG922" s="25"/>
      <c r="AH922" s="25"/>
      <c r="AI922" s="25"/>
      <c r="AJ922" s="25"/>
      <c r="AK922" s="25"/>
      <c r="AL922" s="25"/>
    </row>
    <row r="923" spans="2:38" ht="14.5" customHeight="1" x14ac:dyDescent="0.3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c r="AG923" s="25"/>
      <c r="AH923" s="25"/>
      <c r="AI923" s="25"/>
      <c r="AJ923" s="25"/>
      <c r="AK923" s="25"/>
      <c r="AL923" s="25"/>
    </row>
    <row r="924" spans="2:38" ht="14.5" customHeight="1" x14ac:dyDescent="0.3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c r="AG924" s="25"/>
      <c r="AH924" s="25"/>
      <c r="AI924" s="25"/>
      <c r="AJ924" s="25"/>
      <c r="AK924" s="25"/>
      <c r="AL924" s="25"/>
    </row>
    <row r="925" spans="2:38" ht="14.5" customHeight="1" x14ac:dyDescent="0.3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c r="AG925" s="25"/>
      <c r="AH925" s="25"/>
      <c r="AI925" s="25"/>
      <c r="AJ925" s="25"/>
      <c r="AK925" s="25"/>
      <c r="AL925" s="25"/>
    </row>
    <row r="926" spans="2:38" ht="14.5" customHeight="1" x14ac:dyDescent="0.3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c r="AG926" s="25"/>
      <c r="AH926" s="25"/>
      <c r="AI926" s="25"/>
      <c r="AJ926" s="25"/>
      <c r="AK926" s="25"/>
      <c r="AL926" s="25"/>
    </row>
    <row r="927" spans="2:38" ht="14.5" customHeight="1" x14ac:dyDescent="0.3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c r="AG927" s="25"/>
      <c r="AH927" s="25"/>
      <c r="AI927" s="25"/>
      <c r="AJ927" s="25"/>
      <c r="AK927" s="25"/>
      <c r="AL927" s="25"/>
    </row>
    <row r="928" spans="2:38" ht="14.5" customHeight="1" x14ac:dyDescent="0.3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c r="AG928" s="25"/>
      <c r="AH928" s="25"/>
      <c r="AI928" s="25"/>
      <c r="AJ928" s="25"/>
      <c r="AK928" s="25"/>
      <c r="AL928" s="25"/>
    </row>
    <row r="929" spans="2:38" ht="14.5" customHeight="1" x14ac:dyDescent="0.3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c r="AG929" s="25"/>
      <c r="AH929" s="25"/>
      <c r="AI929" s="25"/>
      <c r="AJ929" s="25"/>
      <c r="AK929" s="25"/>
      <c r="AL929" s="25"/>
    </row>
    <row r="930" spans="2:38" ht="14.5" customHeight="1" x14ac:dyDescent="0.3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c r="AG930" s="25"/>
      <c r="AH930" s="25"/>
      <c r="AI930" s="25"/>
      <c r="AJ930" s="25"/>
      <c r="AK930" s="25"/>
      <c r="AL930" s="25"/>
    </row>
    <row r="931" spans="2:38" ht="14.5" customHeight="1" x14ac:dyDescent="0.3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c r="AG931" s="25"/>
      <c r="AH931" s="25"/>
      <c r="AI931" s="25"/>
      <c r="AJ931" s="25"/>
      <c r="AK931" s="25"/>
      <c r="AL931" s="25"/>
    </row>
    <row r="932" spans="2:38" ht="14.5" customHeight="1" x14ac:dyDescent="0.3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c r="AG932" s="25"/>
      <c r="AH932" s="25"/>
      <c r="AI932" s="25"/>
      <c r="AJ932" s="25"/>
      <c r="AK932" s="25"/>
      <c r="AL932" s="25"/>
    </row>
    <row r="933" spans="2:38" ht="14.5" customHeight="1" x14ac:dyDescent="0.3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c r="AG933" s="25"/>
      <c r="AH933" s="25"/>
      <c r="AI933" s="25"/>
      <c r="AJ933" s="25"/>
      <c r="AK933" s="25"/>
      <c r="AL933" s="25"/>
    </row>
    <row r="934" spans="2:38" ht="14.5" customHeight="1" x14ac:dyDescent="0.3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c r="AG934" s="25"/>
      <c r="AH934" s="25"/>
      <c r="AI934" s="25"/>
      <c r="AJ934" s="25"/>
      <c r="AK934" s="25"/>
      <c r="AL934" s="25"/>
    </row>
    <row r="935" spans="2:38" ht="14.5" customHeight="1" x14ac:dyDescent="0.3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c r="AG935" s="25"/>
      <c r="AH935" s="25"/>
      <c r="AI935" s="25"/>
      <c r="AJ935" s="25"/>
      <c r="AK935" s="25"/>
      <c r="AL935" s="25"/>
    </row>
    <row r="936" spans="2:38" ht="14.5" customHeight="1" x14ac:dyDescent="0.3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c r="AG936" s="25"/>
      <c r="AH936" s="25"/>
      <c r="AI936" s="25"/>
      <c r="AJ936" s="25"/>
      <c r="AK936" s="25"/>
      <c r="AL936" s="25"/>
    </row>
    <row r="937" spans="2:38" ht="14.5" customHeight="1" x14ac:dyDescent="0.3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c r="AG937" s="25"/>
      <c r="AH937" s="25"/>
      <c r="AI937" s="25"/>
      <c r="AJ937" s="25"/>
      <c r="AK937" s="25"/>
      <c r="AL937" s="25"/>
    </row>
    <row r="938" spans="2:38" ht="14.5" customHeight="1" x14ac:dyDescent="0.3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c r="AG938" s="25"/>
      <c r="AH938" s="25"/>
      <c r="AI938" s="25"/>
      <c r="AJ938" s="25"/>
      <c r="AK938" s="25"/>
      <c r="AL938" s="25"/>
    </row>
    <row r="939" spans="2:38" ht="14.5" customHeight="1" x14ac:dyDescent="0.3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c r="AG939" s="25"/>
      <c r="AH939" s="25"/>
      <c r="AI939" s="25"/>
      <c r="AJ939" s="25"/>
      <c r="AK939" s="25"/>
      <c r="AL939" s="25"/>
    </row>
    <row r="940" spans="2:38" ht="14.5" customHeight="1" x14ac:dyDescent="0.3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c r="AG940" s="25"/>
      <c r="AH940" s="25"/>
      <c r="AI940" s="25"/>
      <c r="AJ940" s="25"/>
      <c r="AK940" s="25"/>
      <c r="AL940" s="25"/>
    </row>
    <row r="941" spans="2:38" ht="14.5" customHeight="1" x14ac:dyDescent="0.35">
      <c r="B941" s="25"/>
      <c r="C941" s="25"/>
      <c r="D941" s="25"/>
      <c r="E941" s="25"/>
      <c r="F941" s="25"/>
      <c r="G941" s="25"/>
      <c r="H941" s="25"/>
      <c r="I941" s="25"/>
      <c r="J941" s="25"/>
      <c r="K941" s="25"/>
    </row>
    <row r="942" spans="2:38" ht="14.5" customHeight="1" x14ac:dyDescent="0.35">
      <c r="B942" s="25"/>
      <c r="C942" s="25"/>
      <c r="D942" s="25"/>
      <c r="E942" s="25"/>
      <c r="F942" s="25"/>
      <c r="G942" s="25"/>
      <c r="H942" s="25"/>
      <c r="I942" s="25"/>
      <c r="J942" s="25"/>
      <c r="K942" s="25"/>
    </row>
    <row r="943" spans="2:38" ht="14.5" customHeight="1" x14ac:dyDescent="0.35">
      <c r="B943" s="25"/>
      <c r="C943" s="25"/>
      <c r="D943" s="25"/>
      <c r="E943" s="25"/>
      <c r="F943" s="25"/>
      <c r="G943" s="25"/>
      <c r="H943" s="25"/>
      <c r="I943" s="25"/>
      <c r="J943" s="25"/>
      <c r="K943" s="25"/>
    </row>
    <row r="944" spans="2:38" ht="14.5" customHeight="1" x14ac:dyDescent="0.35">
      <c r="B944" s="25"/>
      <c r="C944" s="25"/>
      <c r="D944" s="25"/>
      <c r="E944" s="25"/>
      <c r="F944" s="25"/>
      <c r="G944" s="25"/>
      <c r="H944" s="25"/>
      <c r="I944" s="25"/>
      <c r="J944" s="25"/>
      <c r="K944" s="25"/>
    </row>
    <row r="945" spans="2:11" ht="14.5" customHeight="1" x14ac:dyDescent="0.35">
      <c r="B945" s="25"/>
      <c r="C945" s="25"/>
      <c r="D945" s="25"/>
      <c r="E945" s="25"/>
      <c r="F945" s="25"/>
      <c r="G945" s="25"/>
      <c r="H945" s="25"/>
      <c r="I945" s="25"/>
      <c r="J945" s="25"/>
      <c r="K945" s="25"/>
    </row>
    <row r="946" spans="2:11" ht="14.5" customHeight="1" x14ac:dyDescent="0.35">
      <c r="B946" s="25"/>
      <c r="C946" s="25"/>
      <c r="D946" s="25"/>
      <c r="E946" s="25"/>
      <c r="F946" s="25"/>
      <c r="G946" s="25"/>
      <c r="H946" s="25"/>
      <c r="I946" s="25"/>
      <c r="J946" s="25"/>
      <c r="K946" s="25"/>
    </row>
    <row r="947" spans="2:11" ht="14.5" customHeight="1" x14ac:dyDescent="0.35">
      <c r="B947" s="25"/>
      <c r="C947" s="25"/>
      <c r="D947" s="25"/>
      <c r="E947" s="25"/>
      <c r="F947" s="25"/>
      <c r="G947" s="25"/>
      <c r="H947" s="25"/>
      <c r="I947" s="25"/>
      <c r="J947" s="25"/>
      <c r="K947" s="25"/>
    </row>
    <row r="948" spans="2:11" ht="14.5" customHeight="1" x14ac:dyDescent="0.35">
      <c r="B948" s="25"/>
      <c r="C948" s="25"/>
      <c r="D948" s="25"/>
      <c r="E948" s="25"/>
      <c r="F948" s="25"/>
      <c r="G948" s="25"/>
      <c r="H948" s="25"/>
      <c r="I948" s="25"/>
      <c r="J948" s="25"/>
      <c r="K948" s="25"/>
    </row>
    <row r="949" spans="2:11" ht="14.5" customHeight="1" x14ac:dyDescent="0.35">
      <c r="B949" s="25"/>
      <c r="C949" s="25"/>
      <c r="D949" s="25"/>
      <c r="E949" s="25"/>
      <c r="F949" s="25"/>
      <c r="G949" s="25"/>
      <c r="H949" s="25"/>
      <c r="I949" s="25"/>
      <c r="J949" s="25"/>
      <c r="K949" s="25"/>
    </row>
    <row r="950" spans="2:11" ht="14.5" customHeight="1" x14ac:dyDescent="0.35">
      <c r="B950" s="25"/>
      <c r="C950" s="25"/>
      <c r="D950" s="25"/>
      <c r="E950" s="25"/>
      <c r="F950" s="25"/>
      <c r="G950" s="25"/>
      <c r="H950" s="25"/>
      <c r="I950" s="25"/>
      <c r="J950" s="25"/>
      <c r="K950" s="25"/>
    </row>
    <row r="951" spans="2:11" ht="14.5" customHeight="1" x14ac:dyDescent="0.35">
      <c r="B951" s="25"/>
      <c r="C951" s="25"/>
      <c r="D951" s="25"/>
      <c r="E951" s="25"/>
      <c r="F951" s="25"/>
      <c r="G951" s="25"/>
      <c r="H951" s="25"/>
      <c r="I951" s="25"/>
      <c r="J951" s="25"/>
      <c r="K951" s="25"/>
    </row>
    <row r="952" spans="2:11" ht="14.5" customHeight="1" x14ac:dyDescent="0.35">
      <c r="B952" s="25"/>
      <c r="C952" s="25"/>
      <c r="D952" s="25"/>
      <c r="E952" s="25"/>
      <c r="F952" s="25"/>
      <c r="G952" s="25"/>
      <c r="H952" s="25"/>
      <c r="I952" s="25"/>
      <c r="J952" s="25"/>
      <c r="K952" s="25"/>
    </row>
    <row r="953" spans="2:11" ht="14.5" customHeight="1" x14ac:dyDescent="0.35">
      <c r="B953" s="25"/>
      <c r="C953" s="25"/>
      <c r="D953" s="25"/>
      <c r="E953" s="25"/>
      <c r="F953" s="25"/>
      <c r="G953" s="25"/>
      <c r="H953" s="25"/>
      <c r="I953" s="25"/>
      <c r="J953" s="25"/>
      <c r="K953" s="25"/>
    </row>
    <row r="954" spans="2:11" ht="14.5" customHeight="1" x14ac:dyDescent="0.35">
      <c r="B954" s="25"/>
      <c r="C954" s="25"/>
      <c r="D954" s="25"/>
      <c r="E954" s="25"/>
      <c r="F954" s="25"/>
      <c r="G954" s="25"/>
      <c r="H954" s="25"/>
      <c r="I954" s="25"/>
      <c r="J954" s="25"/>
      <c r="K954" s="25"/>
    </row>
    <row r="955" spans="2:11" ht="14.5" customHeight="1" x14ac:dyDescent="0.35">
      <c r="B955" s="25"/>
      <c r="C955" s="25"/>
      <c r="D955" s="25"/>
      <c r="E955" s="25"/>
      <c r="F955" s="25"/>
      <c r="G955" s="25"/>
      <c r="H955" s="25"/>
      <c r="I955" s="25"/>
      <c r="J955" s="25"/>
      <c r="K955" s="25"/>
    </row>
    <row r="956" spans="2:11" ht="14.5" customHeight="1" x14ac:dyDescent="0.35">
      <c r="B956" s="25"/>
      <c r="C956" s="25"/>
      <c r="D956" s="25"/>
      <c r="E956" s="25"/>
      <c r="F956" s="25"/>
      <c r="G956" s="25"/>
      <c r="H956" s="25"/>
      <c r="I956" s="25"/>
      <c r="J956" s="25"/>
      <c r="K956" s="25"/>
    </row>
    <row r="957" spans="2:11" ht="14.5" customHeight="1" x14ac:dyDescent="0.35">
      <c r="B957" s="25"/>
      <c r="C957" s="25"/>
      <c r="D957" s="25"/>
      <c r="E957" s="25"/>
      <c r="F957" s="25"/>
      <c r="G957" s="25"/>
      <c r="H957" s="25"/>
      <c r="I957" s="25"/>
      <c r="J957" s="25"/>
      <c r="K957" s="25"/>
    </row>
    <row r="958" spans="2:11" ht="14.5" customHeight="1" x14ac:dyDescent="0.35">
      <c r="B958" s="25"/>
      <c r="C958" s="25"/>
      <c r="D958" s="25"/>
      <c r="E958" s="25"/>
      <c r="F958" s="25"/>
      <c r="G958" s="25"/>
      <c r="H958" s="25"/>
      <c r="I958" s="25"/>
      <c r="J958" s="25"/>
      <c r="K958" s="25"/>
    </row>
    <row r="959" spans="2:11" ht="14.5" customHeight="1" x14ac:dyDescent="0.35">
      <c r="B959" s="25"/>
      <c r="C959" s="25"/>
      <c r="D959" s="25"/>
      <c r="E959" s="25"/>
      <c r="F959" s="25"/>
      <c r="G959" s="25"/>
      <c r="H959" s="25"/>
      <c r="I959" s="25"/>
      <c r="J959" s="25"/>
      <c r="K959" s="25"/>
    </row>
    <row r="960" spans="2:11" ht="14.5" customHeight="1" x14ac:dyDescent="0.35">
      <c r="B960" s="25"/>
      <c r="C960" s="25"/>
      <c r="D960" s="25"/>
      <c r="E960" s="25"/>
      <c r="F960" s="25"/>
      <c r="G960" s="25"/>
      <c r="H960" s="25"/>
      <c r="I960" s="25"/>
      <c r="J960" s="25"/>
      <c r="K960" s="25"/>
    </row>
    <row r="961" spans="2:11" ht="14.5" customHeight="1" x14ac:dyDescent="0.35">
      <c r="B961" s="25"/>
      <c r="C961" s="25"/>
      <c r="D961" s="25"/>
      <c r="E961" s="25"/>
      <c r="F961" s="25"/>
      <c r="G961" s="25"/>
      <c r="H961" s="25"/>
      <c r="I961" s="25"/>
      <c r="J961" s="25"/>
      <c r="K961" s="25"/>
    </row>
    <row r="962" spans="2:11" ht="14.5" customHeight="1" x14ac:dyDescent="0.35">
      <c r="B962" s="25"/>
      <c r="C962" s="25"/>
      <c r="D962" s="25"/>
      <c r="E962" s="25"/>
      <c r="F962" s="25"/>
      <c r="G962" s="25"/>
      <c r="H962" s="25"/>
      <c r="I962" s="25"/>
      <c r="J962" s="25"/>
      <c r="K962" s="25"/>
    </row>
    <row r="963" spans="2:11" ht="14.5" customHeight="1" x14ac:dyDescent="0.35">
      <c r="B963" s="25"/>
      <c r="C963" s="25"/>
      <c r="D963" s="25"/>
      <c r="E963" s="25"/>
      <c r="F963" s="25"/>
      <c r="G963" s="25"/>
      <c r="H963" s="25"/>
      <c r="I963" s="25"/>
      <c r="J963" s="25"/>
      <c r="K963" s="25"/>
    </row>
    <row r="964" spans="2:11" ht="14.5" customHeight="1" x14ac:dyDescent="0.35">
      <c r="B964" s="25"/>
      <c r="C964" s="25"/>
      <c r="D964" s="25"/>
      <c r="E964" s="25"/>
      <c r="F964" s="25"/>
      <c r="G964" s="25"/>
      <c r="H964" s="25"/>
      <c r="I964" s="25"/>
      <c r="J964" s="25"/>
      <c r="K964" s="25"/>
    </row>
    <row r="965" spans="2:11" ht="14.5" customHeight="1" x14ac:dyDescent="0.35">
      <c r="B965" s="25"/>
      <c r="C965" s="25"/>
      <c r="D965" s="25"/>
      <c r="E965" s="25"/>
      <c r="F965" s="25"/>
      <c r="G965" s="25"/>
      <c r="H965" s="25"/>
      <c r="I965" s="25"/>
      <c r="J965" s="25"/>
      <c r="K965" s="25"/>
    </row>
    <row r="966" spans="2:11" ht="14.5" customHeight="1" x14ac:dyDescent="0.35">
      <c r="B966" s="25"/>
      <c r="C966" s="25"/>
      <c r="D966" s="25"/>
      <c r="E966" s="25"/>
      <c r="F966" s="25"/>
      <c r="G966" s="25"/>
      <c r="H966" s="25"/>
      <c r="I966" s="25"/>
      <c r="J966" s="25"/>
      <c r="K966" s="25"/>
    </row>
    <row r="967" spans="2:11" ht="14.5" customHeight="1" x14ac:dyDescent="0.35">
      <c r="B967" s="25"/>
      <c r="C967" s="25"/>
      <c r="D967" s="25"/>
      <c r="E967" s="25"/>
      <c r="F967" s="25"/>
      <c r="G967" s="25"/>
      <c r="H967" s="25"/>
      <c r="I967" s="25"/>
      <c r="J967" s="25"/>
      <c r="K967" s="25"/>
    </row>
    <row r="968" spans="2:11" ht="14.5" customHeight="1" x14ac:dyDescent="0.35">
      <c r="B968" s="25"/>
      <c r="C968" s="25"/>
      <c r="D968" s="25"/>
      <c r="E968" s="25"/>
      <c r="F968" s="25"/>
      <c r="G968" s="25"/>
      <c r="H968" s="25"/>
      <c r="I968" s="25"/>
      <c r="J968" s="25"/>
      <c r="K968" s="25"/>
    </row>
    <row r="969" spans="2:11" ht="14.5" customHeight="1" x14ac:dyDescent="0.35">
      <c r="B969" s="25"/>
      <c r="C969" s="25"/>
      <c r="D969" s="25"/>
      <c r="E969" s="25"/>
      <c r="F969" s="25"/>
      <c r="G969" s="25"/>
      <c r="H969" s="25"/>
      <c r="I969" s="25"/>
      <c r="J969" s="25"/>
      <c r="K969" s="25"/>
    </row>
    <row r="970" spans="2:11" ht="14.5" customHeight="1" x14ac:dyDescent="0.35">
      <c r="B970" s="25"/>
      <c r="C970" s="25"/>
      <c r="D970" s="25"/>
      <c r="E970" s="25"/>
      <c r="F970" s="25"/>
      <c r="G970" s="25"/>
      <c r="H970" s="25"/>
      <c r="I970" s="25"/>
      <c r="J970" s="25"/>
      <c r="K970" s="25"/>
    </row>
    <row r="971" spans="2:11" ht="14.5" customHeight="1" x14ac:dyDescent="0.35">
      <c r="B971" s="25"/>
      <c r="C971" s="25"/>
      <c r="D971" s="25"/>
      <c r="E971" s="25"/>
      <c r="F971" s="25"/>
      <c r="G971" s="25"/>
      <c r="H971" s="25"/>
      <c r="I971" s="25"/>
      <c r="J971" s="25"/>
      <c r="K971" s="25"/>
    </row>
    <row r="972" spans="2:11" ht="14.5" customHeight="1" x14ac:dyDescent="0.35">
      <c r="B972" s="25"/>
      <c r="C972" s="25"/>
      <c r="D972" s="25"/>
      <c r="E972" s="25"/>
      <c r="F972" s="25"/>
      <c r="G972" s="25"/>
      <c r="H972" s="25"/>
      <c r="I972" s="25"/>
      <c r="J972" s="25"/>
      <c r="K972" s="25"/>
    </row>
    <row r="973" spans="2:11" ht="14.5" customHeight="1" x14ac:dyDescent="0.35">
      <c r="B973" s="25"/>
      <c r="C973" s="25"/>
      <c r="D973" s="25"/>
      <c r="E973" s="25"/>
      <c r="F973" s="25"/>
      <c r="G973" s="25"/>
      <c r="H973" s="25"/>
      <c r="I973" s="25"/>
      <c r="J973" s="25"/>
      <c r="K973" s="25"/>
    </row>
    <row r="974" spans="2:11" ht="14.5" customHeight="1" x14ac:dyDescent="0.35">
      <c r="B974" s="25"/>
      <c r="C974" s="25"/>
      <c r="D974" s="25"/>
      <c r="E974" s="25"/>
      <c r="F974" s="25"/>
      <c r="G974" s="25"/>
      <c r="H974" s="25"/>
      <c r="I974" s="25"/>
      <c r="J974" s="25"/>
      <c r="K974" s="25"/>
    </row>
    <row r="975" spans="2:11" ht="14.5" customHeight="1" x14ac:dyDescent="0.35">
      <c r="B975" s="25"/>
      <c r="C975" s="25"/>
      <c r="D975" s="25"/>
      <c r="E975" s="25"/>
      <c r="F975" s="25"/>
      <c r="G975" s="25"/>
      <c r="H975" s="25"/>
      <c r="I975" s="25"/>
      <c r="J975" s="25"/>
      <c r="K975" s="25"/>
    </row>
    <row r="976" spans="2:11" ht="14.5" customHeight="1" x14ac:dyDescent="0.35">
      <c r="B976" s="25"/>
      <c r="C976" s="25"/>
      <c r="D976" s="25"/>
      <c r="E976" s="25"/>
      <c r="F976" s="25"/>
      <c r="G976" s="25"/>
      <c r="H976" s="25"/>
      <c r="I976" s="25"/>
      <c r="J976" s="25"/>
      <c r="K976" s="25"/>
    </row>
    <row r="977" spans="2:11" ht="14.5" customHeight="1" x14ac:dyDescent="0.35">
      <c r="B977" s="25"/>
      <c r="C977" s="25"/>
      <c r="D977" s="25"/>
      <c r="E977" s="25"/>
      <c r="F977" s="25"/>
      <c r="G977" s="25"/>
      <c r="H977" s="25"/>
      <c r="I977" s="25"/>
      <c r="J977" s="25"/>
      <c r="K977" s="25"/>
    </row>
    <row r="978" spans="2:11" ht="14.5" customHeight="1" x14ac:dyDescent="0.35">
      <c r="B978" s="25"/>
      <c r="C978" s="25"/>
      <c r="D978" s="25"/>
      <c r="E978" s="25"/>
      <c r="F978" s="25"/>
      <c r="G978" s="25"/>
      <c r="H978" s="25"/>
      <c r="I978" s="25"/>
      <c r="J978" s="25"/>
      <c r="K978" s="25"/>
    </row>
    <row r="979" spans="2:11" ht="14.5" customHeight="1" x14ac:dyDescent="0.35">
      <c r="B979" s="25"/>
      <c r="C979" s="25"/>
      <c r="D979" s="25"/>
      <c r="E979" s="25"/>
      <c r="F979" s="25"/>
      <c r="G979" s="25"/>
      <c r="H979" s="25"/>
      <c r="I979" s="25"/>
      <c r="J979" s="25"/>
      <c r="K979" s="25"/>
    </row>
    <row r="980" spans="2:11" ht="14.5" customHeight="1" x14ac:dyDescent="0.35">
      <c r="B980" s="25"/>
      <c r="C980" s="25"/>
      <c r="D980" s="25"/>
      <c r="E980" s="25"/>
      <c r="F980" s="25"/>
      <c r="G980" s="25"/>
      <c r="H980" s="25"/>
      <c r="I980" s="25"/>
      <c r="J980" s="25"/>
      <c r="K980" s="25"/>
    </row>
    <row r="981" spans="2:11" ht="14.5" customHeight="1" x14ac:dyDescent="0.35">
      <c r="B981" s="25"/>
      <c r="C981" s="25"/>
      <c r="D981" s="25"/>
      <c r="E981" s="25"/>
      <c r="F981" s="25"/>
      <c r="G981" s="25"/>
      <c r="H981" s="25"/>
      <c r="I981" s="25"/>
      <c r="J981" s="25"/>
      <c r="K981" s="25"/>
    </row>
    <row r="982" spans="2:11" ht="14.5" customHeight="1" x14ac:dyDescent="0.35">
      <c r="B982" s="25"/>
      <c r="C982" s="25"/>
      <c r="D982" s="25"/>
      <c r="E982" s="25"/>
      <c r="F982" s="25"/>
      <c r="G982" s="25"/>
      <c r="H982" s="25"/>
      <c r="I982" s="25"/>
      <c r="J982" s="25"/>
      <c r="K982" s="25"/>
    </row>
    <row r="983" spans="2:11" ht="14.5" customHeight="1" x14ac:dyDescent="0.35">
      <c r="B983" s="25"/>
      <c r="C983" s="25"/>
      <c r="D983" s="25"/>
      <c r="E983" s="25"/>
      <c r="F983" s="25"/>
      <c r="G983" s="25"/>
      <c r="H983" s="25"/>
      <c r="I983" s="25"/>
      <c r="J983" s="25"/>
      <c r="K983" s="25"/>
    </row>
    <row r="984" spans="2:11" ht="14.5" customHeight="1" x14ac:dyDescent="0.35">
      <c r="B984" s="25"/>
      <c r="C984" s="25"/>
      <c r="D984" s="25"/>
      <c r="E984" s="25"/>
      <c r="F984" s="25"/>
      <c r="G984" s="25"/>
      <c r="H984" s="25"/>
      <c r="I984" s="25"/>
      <c r="J984" s="25"/>
      <c r="K984" s="25"/>
    </row>
    <row r="985" spans="2:11" ht="14.5" customHeight="1" x14ac:dyDescent="0.35">
      <c r="B985" s="25"/>
      <c r="C985" s="25"/>
      <c r="D985" s="25"/>
      <c r="E985" s="25"/>
      <c r="F985" s="25"/>
      <c r="G985" s="25"/>
      <c r="H985" s="25"/>
      <c r="I985" s="25"/>
      <c r="J985" s="25"/>
      <c r="K985" s="25"/>
    </row>
    <row r="986" spans="2:11" ht="14.5" customHeight="1" x14ac:dyDescent="0.35">
      <c r="B986" s="25"/>
      <c r="C986" s="25"/>
      <c r="D986" s="25"/>
      <c r="E986" s="25"/>
      <c r="F986" s="25"/>
      <c r="G986" s="25"/>
      <c r="H986" s="25"/>
      <c r="I986" s="25"/>
      <c r="J986" s="25"/>
      <c r="K986" s="25"/>
    </row>
    <row r="987" spans="2:11" ht="14.5" customHeight="1" x14ac:dyDescent="0.35">
      <c r="B987" s="25"/>
      <c r="C987" s="25"/>
      <c r="D987" s="25"/>
      <c r="E987" s="25"/>
      <c r="F987" s="25"/>
      <c r="G987" s="25"/>
      <c r="H987" s="25"/>
      <c r="I987" s="25"/>
      <c r="J987" s="25"/>
      <c r="K987" s="25"/>
    </row>
    <row r="988" spans="2:11" ht="14.5" customHeight="1" x14ac:dyDescent="0.35">
      <c r="B988" s="25"/>
      <c r="C988" s="25"/>
      <c r="D988" s="25"/>
      <c r="E988" s="25"/>
      <c r="F988" s="25"/>
      <c r="G988" s="25"/>
      <c r="H988" s="25"/>
      <c r="I988" s="25"/>
      <c r="J988" s="25"/>
      <c r="K988" s="25"/>
    </row>
    <row r="989" spans="2:11" ht="14.5" customHeight="1" x14ac:dyDescent="0.35">
      <c r="B989" s="25"/>
      <c r="C989" s="25"/>
      <c r="D989" s="25"/>
      <c r="E989" s="25"/>
      <c r="F989" s="25"/>
      <c r="G989" s="25"/>
      <c r="H989" s="25"/>
      <c r="I989" s="25"/>
      <c r="J989" s="25"/>
      <c r="K989" s="25"/>
    </row>
    <row r="990" spans="2:11" ht="14.5" customHeight="1" x14ac:dyDescent="0.35">
      <c r="B990" s="25"/>
      <c r="C990" s="25"/>
      <c r="D990" s="25"/>
      <c r="E990" s="25"/>
      <c r="F990" s="25"/>
      <c r="G990" s="25"/>
      <c r="H990" s="25"/>
      <c r="I990" s="25"/>
      <c r="J990" s="25"/>
      <c r="K990" s="25"/>
    </row>
    <row r="991" spans="2:11" ht="14.5" customHeight="1" x14ac:dyDescent="0.35">
      <c r="B991" s="25"/>
      <c r="C991" s="25"/>
      <c r="D991" s="25"/>
      <c r="E991" s="25"/>
      <c r="F991" s="25"/>
      <c r="G991" s="25"/>
      <c r="H991" s="25"/>
      <c r="I991" s="25"/>
      <c r="J991" s="25"/>
      <c r="K991" s="25"/>
    </row>
    <row r="992" spans="2:11" ht="14.5" customHeight="1" x14ac:dyDescent="0.35">
      <c r="B992" s="25"/>
      <c r="C992" s="25"/>
      <c r="D992" s="25"/>
      <c r="E992" s="25"/>
      <c r="F992" s="25"/>
      <c r="G992" s="25"/>
      <c r="H992" s="25"/>
      <c r="I992" s="25"/>
      <c r="J992" s="25"/>
      <c r="K992" s="25"/>
    </row>
    <row r="993" spans="2:11" ht="14.5" customHeight="1" x14ac:dyDescent="0.35">
      <c r="B993" s="25"/>
      <c r="C993" s="25"/>
      <c r="D993" s="25"/>
      <c r="E993" s="25"/>
      <c r="F993" s="25"/>
      <c r="G993" s="25"/>
      <c r="H993" s="25"/>
      <c r="I993" s="25"/>
      <c r="J993" s="25"/>
      <c r="K993" s="25"/>
    </row>
    <row r="994" spans="2:11" ht="14.5" customHeight="1" x14ac:dyDescent="0.35">
      <c r="B994" s="25"/>
      <c r="C994" s="25"/>
      <c r="D994" s="25"/>
      <c r="E994" s="25"/>
      <c r="F994" s="25"/>
      <c r="G994" s="25"/>
      <c r="H994" s="25"/>
      <c r="I994" s="25"/>
      <c r="J994" s="25"/>
      <c r="K994" s="25"/>
    </row>
    <row r="995" spans="2:11" ht="14.5" customHeight="1" x14ac:dyDescent="0.35">
      <c r="B995" s="25"/>
      <c r="C995" s="25"/>
      <c r="D995" s="25"/>
      <c r="E995" s="25"/>
      <c r="F995" s="25"/>
      <c r="G995" s="25"/>
      <c r="H995" s="25"/>
      <c r="I995" s="25"/>
      <c r="J995" s="25"/>
      <c r="K995" s="25"/>
    </row>
    <row r="996" spans="2:11" ht="14.5" customHeight="1" x14ac:dyDescent="0.35">
      <c r="B996" s="25"/>
      <c r="C996" s="25"/>
      <c r="D996" s="25"/>
      <c r="E996" s="25"/>
      <c r="F996" s="25"/>
      <c r="G996" s="25"/>
      <c r="H996" s="25"/>
      <c r="I996" s="25"/>
      <c r="J996" s="25"/>
      <c r="K996" s="25"/>
    </row>
    <row r="997" spans="2:11" ht="14.5" customHeight="1" x14ac:dyDescent="0.35">
      <c r="B997" s="25"/>
      <c r="C997" s="25"/>
      <c r="D997" s="25"/>
      <c r="E997" s="25"/>
      <c r="F997" s="25"/>
      <c r="G997" s="25"/>
      <c r="H997" s="25"/>
      <c r="I997" s="25"/>
      <c r="J997" s="25"/>
      <c r="K997" s="25"/>
    </row>
    <row r="998" spans="2:11" ht="14.5" customHeight="1" x14ac:dyDescent="0.35">
      <c r="B998" s="25"/>
      <c r="C998" s="25"/>
      <c r="D998" s="25"/>
      <c r="E998" s="25"/>
      <c r="F998" s="25"/>
      <c r="G998" s="25"/>
      <c r="H998" s="25"/>
      <c r="I998" s="25"/>
      <c r="J998" s="25"/>
      <c r="K998" s="25"/>
    </row>
    <row r="999" spans="2:11" ht="14.5" customHeight="1" x14ac:dyDescent="0.35">
      <c r="B999" s="25"/>
      <c r="C999" s="25"/>
      <c r="D999" s="25"/>
      <c r="E999" s="25"/>
      <c r="F999" s="25"/>
      <c r="G999" s="25"/>
      <c r="H999" s="25"/>
      <c r="I999" s="25"/>
      <c r="J999" s="25"/>
      <c r="K999" s="25"/>
    </row>
    <row r="1000" spans="2:11" ht="14.5" customHeight="1" x14ac:dyDescent="0.35">
      <c r="B1000" s="25"/>
      <c r="C1000" s="25"/>
      <c r="D1000" s="25"/>
      <c r="E1000" s="25"/>
      <c r="F1000" s="25"/>
      <c r="G1000" s="25"/>
      <c r="H1000" s="25"/>
      <c r="I1000" s="25"/>
      <c r="J1000" s="25"/>
      <c r="K1000" s="25"/>
    </row>
    <row r="1001" spans="2:11" ht="14.5" customHeight="1" x14ac:dyDescent="0.35">
      <c r="B1001" s="25"/>
      <c r="C1001" s="25"/>
      <c r="D1001" s="25"/>
      <c r="E1001" s="25"/>
      <c r="F1001" s="25"/>
      <c r="G1001" s="25"/>
      <c r="H1001" s="25"/>
      <c r="I1001" s="25"/>
      <c r="J1001" s="25"/>
      <c r="K1001" s="25"/>
    </row>
    <row r="1002" spans="2:11" ht="14.5" customHeight="1" x14ac:dyDescent="0.35">
      <c r="B1002" s="25"/>
      <c r="C1002" s="25"/>
      <c r="D1002" s="25"/>
      <c r="E1002" s="25"/>
      <c r="F1002" s="25"/>
      <c r="G1002" s="25"/>
      <c r="H1002" s="25"/>
      <c r="I1002" s="25"/>
      <c r="J1002" s="25"/>
      <c r="K1002" s="25"/>
    </row>
    <row r="1003" spans="2:11" ht="14.5" customHeight="1" x14ac:dyDescent="0.35">
      <c r="B1003" s="25"/>
      <c r="C1003" s="25"/>
      <c r="D1003" s="25"/>
      <c r="E1003" s="25"/>
      <c r="F1003" s="25"/>
      <c r="G1003" s="25"/>
      <c r="H1003" s="25"/>
      <c r="I1003" s="25"/>
      <c r="J1003" s="25"/>
      <c r="K1003" s="25"/>
    </row>
    <row r="1004" spans="2:11" ht="14.5" customHeight="1" x14ac:dyDescent="0.35">
      <c r="B1004" s="25"/>
      <c r="C1004" s="25"/>
      <c r="D1004" s="25"/>
      <c r="E1004" s="25"/>
      <c r="F1004" s="25"/>
      <c r="G1004" s="25"/>
      <c r="H1004" s="25"/>
      <c r="I1004" s="25"/>
      <c r="J1004" s="25"/>
      <c r="K1004" s="25"/>
    </row>
    <row r="1005" spans="2:11" ht="14.5" customHeight="1" x14ac:dyDescent="0.35">
      <c r="B1005" s="25"/>
      <c r="C1005" s="25"/>
      <c r="D1005" s="25"/>
      <c r="E1005" s="25"/>
      <c r="F1005" s="25"/>
      <c r="G1005" s="25"/>
      <c r="H1005" s="25"/>
      <c r="I1005" s="25"/>
      <c r="J1005" s="25"/>
      <c r="K1005" s="25"/>
    </row>
    <row r="1006" spans="2:11" ht="14.5" customHeight="1" x14ac:dyDescent="0.35">
      <c r="B1006" s="25"/>
      <c r="C1006" s="25"/>
      <c r="D1006" s="25"/>
      <c r="E1006" s="25"/>
      <c r="F1006" s="25"/>
      <c r="G1006" s="25"/>
      <c r="H1006" s="25"/>
      <c r="I1006" s="25"/>
      <c r="J1006" s="25"/>
      <c r="K1006" s="25"/>
    </row>
    <row r="1007" spans="2:11" ht="14.5" customHeight="1" x14ac:dyDescent="0.35">
      <c r="B1007" s="25"/>
      <c r="C1007" s="25"/>
      <c r="D1007" s="25"/>
      <c r="E1007" s="25"/>
      <c r="F1007" s="25"/>
      <c r="G1007" s="25"/>
      <c r="H1007" s="25"/>
      <c r="I1007" s="25"/>
      <c r="J1007" s="25"/>
      <c r="K1007" s="25"/>
    </row>
    <row r="1008" spans="2:11" ht="14.5" customHeight="1" x14ac:dyDescent="0.35">
      <c r="B1008" s="25"/>
      <c r="C1008" s="25"/>
      <c r="D1008" s="25"/>
      <c r="E1008" s="25"/>
      <c r="F1008" s="25"/>
      <c r="G1008" s="25"/>
      <c r="H1008" s="25"/>
      <c r="I1008" s="25"/>
      <c r="J1008" s="25"/>
      <c r="K1008" s="25"/>
    </row>
    <row r="1009" spans="2:11" ht="14.5" customHeight="1" x14ac:dyDescent="0.35">
      <c r="B1009" s="25"/>
      <c r="C1009" s="25"/>
      <c r="D1009" s="25"/>
      <c r="E1009" s="25"/>
      <c r="F1009" s="25"/>
      <c r="G1009" s="25"/>
      <c r="H1009" s="25"/>
      <c r="I1009" s="25"/>
      <c r="J1009" s="25"/>
      <c r="K1009" s="25"/>
    </row>
    <row r="1010" spans="2:11" ht="14.5" customHeight="1" x14ac:dyDescent="0.35">
      <c r="B1010" s="25"/>
      <c r="C1010" s="25"/>
      <c r="D1010" s="25"/>
      <c r="E1010" s="25"/>
      <c r="F1010" s="25"/>
      <c r="G1010" s="25"/>
      <c r="H1010" s="25"/>
      <c r="I1010" s="25"/>
      <c r="J1010" s="25"/>
      <c r="K1010" s="25"/>
    </row>
    <row r="1011" spans="2:11" ht="14.5" customHeight="1" x14ac:dyDescent="0.35">
      <c r="B1011" s="25"/>
      <c r="C1011" s="25"/>
      <c r="D1011" s="25"/>
      <c r="E1011" s="25"/>
      <c r="F1011" s="25"/>
      <c r="G1011" s="25"/>
      <c r="H1011" s="25"/>
      <c r="I1011" s="25"/>
      <c r="J1011" s="25"/>
      <c r="K1011" s="25"/>
    </row>
    <row r="1012" spans="2:11" ht="14.5" customHeight="1" x14ac:dyDescent="0.35">
      <c r="B1012" s="25"/>
      <c r="C1012" s="25"/>
      <c r="D1012" s="25"/>
      <c r="E1012" s="25"/>
      <c r="F1012" s="25"/>
      <c r="G1012" s="25"/>
      <c r="H1012" s="25"/>
      <c r="I1012" s="25"/>
      <c r="J1012" s="25"/>
      <c r="K1012" s="25"/>
    </row>
    <row r="1013" spans="2:11" ht="14.5" customHeight="1" x14ac:dyDescent="0.35">
      <c r="B1013" s="25"/>
      <c r="C1013" s="25"/>
      <c r="D1013" s="25"/>
      <c r="E1013" s="25"/>
      <c r="F1013" s="25"/>
      <c r="G1013" s="25"/>
      <c r="H1013" s="25"/>
      <c r="I1013" s="25"/>
      <c r="J1013" s="25"/>
      <c r="K1013" s="25"/>
    </row>
    <row r="1014" spans="2:11" ht="14.5" customHeight="1" x14ac:dyDescent="0.35">
      <c r="B1014" s="25"/>
      <c r="C1014" s="25"/>
      <c r="D1014" s="25"/>
      <c r="E1014" s="25"/>
      <c r="F1014" s="25"/>
      <c r="G1014" s="25"/>
      <c r="H1014" s="25"/>
      <c r="I1014" s="25"/>
      <c r="J1014" s="25"/>
      <c r="K1014" s="25"/>
    </row>
    <row r="1015" spans="2:11" ht="14.5" customHeight="1" x14ac:dyDescent="0.35">
      <c r="B1015" s="25"/>
      <c r="C1015" s="25"/>
      <c r="D1015" s="25"/>
      <c r="E1015" s="25"/>
      <c r="F1015" s="25"/>
      <c r="G1015" s="25"/>
      <c r="H1015" s="25"/>
      <c r="I1015" s="25"/>
      <c r="J1015" s="25"/>
      <c r="K1015" s="25"/>
    </row>
    <row r="1016" spans="2:11" ht="14.5" customHeight="1" x14ac:dyDescent="0.35">
      <c r="B1016" s="25"/>
      <c r="C1016" s="25"/>
      <c r="D1016" s="25"/>
      <c r="E1016" s="25"/>
      <c r="F1016" s="25"/>
      <c r="G1016" s="25"/>
      <c r="H1016" s="25"/>
      <c r="I1016" s="25"/>
      <c r="J1016" s="25"/>
      <c r="K1016" s="25"/>
    </row>
    <row r="1017" spans="2:11" ht="14.5" customHeight="1" x14ac:dyDescent="0.35">
      <c r="B1017" s="25"/>
      <c r="C1017" s="25"/>
      <c r="D1017" s="25"/>
      <c r="E1017" s="25"/>
      <c r="F1017" s="25"/>
      <c r="G1017" s="25"/>
      <c r="H1017" s="25"/>
      <c r="I1017" s="25"/>
      <c r="J1017" s="25"/>
      <c r="K1017" s="25"/>
    </row>
    <row r="1018" spans="2:11" ht="14.5" customHeight="1" x14ac:dyDescent="0.35">
      <c r="B1018" s="25"/>
      <c r="C1018" s="25"/>
      <c r="D1018" s="25"/>
      <c r="E1018" s="25"/>
      <c r="F1018" s="25"/>
      <c r="G1018" s="25"/>
      <c r="H1018" s="25"/>
      <c r="I1018" s="25"/>
      <c r="J1018" s="25"/>
      <c r="K1018" s="25"/>
    </row>
    <row r="1019" spans="2:11" ht="14.5" customHeight="1" x14ac:dyDescent="0.35">
      <c r="B1019" s="25"/>
      <c r="C1019" s="25"/>
      <c r="D1019" s="25"/>
      <c r="E1019" s="25"/>
      <c r="F1019" s="25"/>
      <c r="G1019" s="25"/>
      <c r="H1019" s="25"/>
      <c r="I1019" s="25"/>
      <c r="J1019" s="25"/>
      <c r="K1019" s="25"/>
    </row>
    <row r="1020" spans="2:11" ht="14.5" customHeight="1" x14ac:dyDescent="0.35">
      <c r="B1020" s="25"/>
      <c r="C1020" s="25"/>
      <c r="D1020" s="25"/>
      <c r="E1020" s="25"/>
      <c r="F1020" s="25"/>
      <c r="G1020" s="25"/>
      <c r="H1020" s="25"/>
      <c r="I1020" s="25"/>
      <c r="J1020" s="25"/>
      <c r="K1020" s="25"/>
    </row>
    <row r="1021" spans="2:11" ht="14.5" customHeight="1" x14ac:dyDescent="0.35">
      <c r="B1021" s="25"/>
      <c r="C1021" s="25"/>
      <c r="D1021" s="25"/>
      <c r="E1021" s="25"/>
      <c r="F1021" s="25"/>
      <c r="G1021" s="25"/>
      <c r="H1021" s="25"/>
      <c r="I1021" s="25"/>
      <c r="J1021" s="25"/>
      <c r="K1021" s="25"/>
    </row>
    <row r="1022" spans="2:11" ht="14.5" customHeight="1" x14ac:dyDescent="0.35">
      <c r="B1022" s="25"/>
      <c r="C1022" s="25"/>
      <c r="D1022" s="25"/>
      <c r="E1022" s="25"/>
      <c r="F1022" s="25"/>
      <c r="G1022" s="25"/>
      <c r="H1022" s="25"/>
      <c r="I1022" s="25"/>
      <c r="J1022" s="25"/>
      <c r="K1022" s="25"/>
    </row>
    <row r="1023" spans="2:11" ht="14.5" customHeight="1" x14ac:dyDescent="0.35">
      <c r="B1023" s="25"/>
      <c r="C1023" s="25"/>
      <c r="D1023" s="25"/>
      <c r="E1023" s="25"/>
      <c r="F1023" s="25"/>
      <c r="G1023" s="25"/>
      <c r="H1023" s="25"/>
      <c r="I1023" s="25"/>
      <c r="J1023" s="25"/>
      <c r="K1023" s="25"/>
    </row>
    <row r="1024" spans="2:11" ht="14.5" customHeight="1" x14ac:dyDescent="0.35">
      <c r="B1024" s="25"/>
      <c r="C1024" s="25"/>
      <c r="D1024" s="25"/>
      <c r="E1024" s="25"/>
      <c r="F1024" s="25"/>
      <c r="G1024" s="25"/>
      <c r="H1024" s="25"/>
      <c r="I1024" s="25"/>
      <c r="J1024" s="25"/>
      <c r="K1024" s="25"/>
    </row>
    <row r="1025" spans="2:11" ht="14.5" customHeight="1" x14ac:dyDescent="0.35">
      <c r="B1025" s="25"/>
      <c r="C1025" s="25"/>
      <c r="D1025" s="25"/>
      <c r="E1025" s="25"/>
      <c r="F1025" s="25"/>
      <c r="G1025" s="25"/>
      <c r="H1025" s="25"/>
      <c r="I1025" s="25"/>
      <c r="J1025" s="25"/>
      <c r="K1025" s="25"/>
    </row>
    <row r="1026" spans="2:11" ht="14.5" customHeight="1" x14ac:dyDescent="0.35">
      <c r="B1026" s="25"/>
      <c r="C1026" s="25"/>
      <c r="D1026" s="25"/>
      <c r="E1026" s="25"/>
      <c r="F1026" s="25"/>
      <c r="G1026" s="25"/>
      <c r="H1026" s="25"/>
      <c r="I1026" s="25"/>
      <c r="J1026" s="25"/>
      <c r="K1026" s="25"/>
    </row>
    <row r="1027" spans="2:11" ht="14.5" customHeight="1" x14ac:dyDescent="0.35">
      <c r="B1027" s="25"/>
      <c r="C1027" s="25"/>
      <c r="D1027" s="25"/>
      <c r="E1027" s="25"/>
      <c r="F1027" s="25"/>
      <c r="G1027" s="25"/>
      <c r="H1027" s="25"/>
      <c r="I1027" s="25"/>
      <c r="J1027" s="25"/>
      <c r="K1027" s="25"/>
    </row>
    <row r="1028" spans="2:11" ht="14.5" customHeight="1" x14ac:dyDescent="0.35">
      <c r="B1028" s="25"/>
      <c r="C1028" s="25"/>
      <c r="D1028" s="25"/>
      <c r="E1028" s="25"/>
      <c r="F1028" s="25"/>
      <c r="G1028" s="25"/>
      <c r="H1028" s="25"/>
      <c r="I1028" s="25"/>
      <c r="J1028" s="25"/>
      <c r="K1028" s="25"/>
    </row>
    <row r="1029" spans="2:11" ht="14.5" customHeight="1" x14ac:dyDescent="0.35">
      <c r="B1029" s="25"/>
      <c r="C1029" s="25"/>
      <c r="D1029" s="25"/>
      <c r="E1029" s="25"/>
      <c r="F1029" s="25"/>
      <c r="G1029" s="25"/>
      <c r="H1029" s="25"/>
      <c r="I1029" s="25"/>
      <c r="J1029" s="25"/>
      <c r="K1029" s="25"/>
    </row>
    <row r="1030" spans="2:11" ht="14.5" customHeight="1" x14ac:dyDescent="0.35">
      <c r="B1030" s="25"/>
      <c r="C1030" s="25"/>
      <c r="D1030" s="25"/>
      <c r="E1030" s="25"/>
      <c r="F1030" s="25"/>
      <c r="G1030" s="25"/>
      <c r="H1030" s="25"/>
      <c r="I1030" s="25"/>
      <c r="J1030" s="25"/>
      <c r="K1030" s="25"/>
    </row>
    <row r="1031" spans="2:11" ht="14.5" customHeight="1" x14ac:dyDescent="0.35">
      <c r="B1031" s="25"/>
      <c r="C1031" s="25"/>
      <c r="D1031" s="25"/>
      <c r="E1031" s="25"/>
      <c r="F1031" s="25"/>
      <c r="G1031" s="25"/>
      <c r="H1031" s="25"/>
      <c r="I1031" s="25"/>
      <c r="J1031" s="25"/>
      <c r="K1031" s="25"/>
    </row>
    <row r="1032" spans="2:11" ht="14.5" customHeight="1" x14ac:dyDescent="0.35">
      <c r="B1032" s="25"/>
      <c r="C1032" s="25"/>
      <c r="D1032" s="25"/>
      <c r="E1032" s="25"/>
      <c r="F1032" s="25"/>
      <c r="G1032" s="25"/>
      <c r="H1032" s="25"/>
      <c r="I1032" s="25"/>
      <c r="J1032" s="25"/>
      <c r="K1032" s="25"/>
    </row>
    <row r="1033" spans="2:11" ht="14.5" customHeight="1" x14ac:dyDescent="0.35">
      <c r="B1033" s="25"/>
      <c r="C1033" s="25"/>
      <c r="D1033" s="25"/>
      <c r="E1033" s="25"/>
      <c r="F1033" s="25"/>
      <c r="G1033" s="25"/>
      <c r="H1033" s="25"/>
      <c r="I1033" s="25"/>
      <c r="J1033" s="25"/>
      <c r="K1033" s="25"/>
    </row>
    <row r="1034" spans="2:11" ht="14.5" customHeight="1" x14ac:dyDescent="0.35">
      <c r="B1034" s="25"/>
      <c r="C1034" s="25"/>
      <c r="D1034" s="25"/>
      <c r="E1034" s="25"/>
      <c r="F1034" s="25"/>
      <c r="G1034" s="25"/>
      <c r="H1034" s="25"/>
      <c r="I1034" s="25"/>
      <c r="J1034" s="25"/>
      <c r="K1034" s="25"/>
    </row>
    <row r="1035" spans="2:11" ht="14.5" customHeight="1" x14ac:dyDescent="0.35">
      <c r="B1035" s="25"/>
      <c r="C1035" s="25"/>
      <c r="D1035" s="25"/>
      <c r="E1035" s="25"/>
      <c r="F1035" s="25"/>
      <c r="G1035" s="25"/>
      <c r="H1035" s="25"/>
      <c r="I1035" s="25"/>
      <c r="J1035" s="25"/>
      <c r="K1035" s="25"/>
    </row>
    <row r="1036" spans="2:11" ht="14.5" customHeight="1" x14ac:dyDescent="0.35">
      <c r="B1036" s="25"/>
      <c r="C1036" s="25"/>
      <c r="D1036" s="25"/>
      <c r="E1036" s="25"/>
      <c r="F1036" s="25"/>
      <c r="G1036" s="25"/>
      <c r="H1036" s="25"/>
      <c r="I1036" s="25"/>
      <c r="J1036" s="25"/>
      <c r="K1036" s="25"/>
    </row>
    <row r="1037" spans="2:11" ht="14.5" customHeight="1" x14ac:dyDescent="0.35">
      <c r="B1037" s="25"/>
      <c r="C1037" s="25"/>
      <c r="D1037" s="25"/>
      <c r="E1037" s="25"/>
      <c r="F1037" s="25"/>
      <c r="G1037" s="25"/>
      <c r="H1037" s="25"/>
      <c r="I1037" s="25"/>
      <c r="J1037" s="25"/>
      <c r="K1037" s="25"/>
    </row>
    <row r="1038" spans="2:11" ht="14.5" customHeight="1" x14ac:dyDescent="0.35">
      <c r="B1038" s="25"/>
      <c r="C1038" s="25"/>
      <c r="D1038" s="25"/>
      <c r="E1038" s="25"/>
      <c r="F1038" s="25"/>
      <c r="G1038" s="25"/>
      <c r="H1038" s="25"/>
      <c r="I1038" s="25"/>
      <c r="J1038" s="25"/>
      <c r="K1038" s="25"/>
    </row>
    <row r="1039" spans="2:11" ht="14.5" customHeight="1" x14ac:dyDescent="0.35">
      <c r="B1039" s="25"/>
      <c r="C1039" s="25"/>
      <c r="D1039" s="25"/>
      <c r="E1039" s="25"/>
      <c r="F1039" s="25"/>
      <c r="G1039" s="25"/>
      <c r="H1039" s="25"/>
      <c r="I1039" s="25"/>
      <c r="J1039" s="25"/>
      <c r="K1039" s="25"/>
    </row>
    <row r="1040" spans="2:11" ht="14.5" customHeight="1" x14ac:dyDescent="0.35">
      <c r="B1040" s="25"/>
      <c r="C1040" s="25"/>
      <c r="D1040" s="25"/>
      <c r="E1040" s="25"/>
      <c r="F1040" s="25"/>
      <c r="G1040" s="25"/>
      <c r="H1040" s="25"/>
      <c r="I1040" s="25"/>
      <c r="J1040" s="25"/>
      <c r="K1040" s="25"/>
    </row>
    <row r="1041" spans="2:11" ht="14.5" customHeight="1" x14ac:dyDescent="0.35">
      <c r="B1041" s="25"/>
      <c r="C1041" s="25"/>
      <c r="D1041" s="25"/>
      <c r="E1041" s="25"/>
      <c r="F1041" s="25"/>
      <c r="G1041" s="25"/>
      <c r="H1041" s="25"/>
      <c r="I1041" s="25"/>
      <c r="J1041" s="25"/>
      <c r="K1041" s="25"/>
    </row>
    <row r="1042" spans="2:11" ht="14.5" customHeight="1" x14ac:dyDescent="0.35">
      <c r="B1042" s="25"/>
      <c r="C1042" s="25"/>
      <c r="D1042" s="25"/>
      <c r="E1042" s="25"/>
      <c r="F1042" s="25"/>
      <c r="G1042" s="25"/>
      <c r="H1042" s="25"/>
      <c r="I1042" s="25"/>
      <c r="J1042" s="25"/>
      <c r="K1042" s="25"/>
    </row>
    <row r="1043" spans="2:11" ht="14.5" customHeight="1" x14ac:dyDescent="0.35">
      <c r="B1043" s="25"/>
      <c r="C1043" s="25"/>
      <c r="D1043" s="25"/>
      <c r="E1043" s="25"/>
      <c r="F1043" s="25"/>
      <c r="G1043" s="25"/>
      <c r="H1043" s="25"/>
      <c r="I1043" s="25"/>
      <c r="J1043" s="25"/>
      <c r="K1043" s="25"/>
    </row>
    <row r="1044" spans="2:11" ht="14.5" customHeight="1" x14ac:dyDescent="0.35">
      <c r="B1044" s="25"/>
      <c r="C1044" s="25"/>
      <c r="D1044" s="25"/>
      <c r="E1044" s="25"/>
      <c r="F1044" s="25"/>
      <c r="G1044" s="25"/>
      <c r="H1044" s="25"/>
      <c r="I1044" s="25"/>
      <c r="J1044" s="25"/>
      <c r="K1044" s="25"/>
    </row>
    <row r="1045" spans="2:11" ht="14.5" customHeight="1" x14ac:dyDescent="0.35">
      <c r="B1045" s="25"/>
      <c r="C1045" s="25"/>
      <c r="D1045" s="25"/>
      <c r="E1045" s="25"/>
      <c r="F1045" s="25"/>
      <c r="G1045" s="25"/>
      <c r="H1045" s="25"/>
      <c r="I1045" s="25"/>
      <c r="J1045" s="25"/>
      <c r="K1045" s="25"/>
    </row>
    <row r="1046" spans="2:11" ht="14.5" customHeight="1" x14ac:dyDescent="0.35">
      <c r="B1046" s="25"/>
      <c r="C1046" s="25"/>
      <c r="D1046" s="25"/>
      <c r="E1046" s="25"/>
      <c r="F1046" s="25"/>
      <c r="G1046" s="25"/>
      <c r="H1046" s="25"/>
      <c r="I1046" s="25"/>
      <c r="J1046" s="25"/>
      <c r="K1046" s="25"/>
    </row>
    <row r="1047" spans="2:11" ht="14.5" customHeight="1" x14ac:dyDescent="0.35">
      <c r="B1047" s="25"/>
      <c r="C1047" s="25"/>
      <c r="D1047" s="25"/>
      <c r="E1047" s="25"/>
      <c r="F1047" s="25"/>
      <c r="G1047" s="25"/>
      <c r="H1047" s="25"/>
      <c r="I1047" s="25"/>
      <c r="J1047" s="25"/>
      <c r="K1047" s="25"/>
    </row>
    <row r="1048" spans="2:11" ht="14.5" customHeight="1" x14ac:dyDescent="0.35">
      <c r="B1048" s="25"/>
      <c r="C1048" s="25"/>
      <c r="D1048" s="25"/>
      <c r="E1048" s="25"/>
      <c r="F1048" s="25"/>
      <c r="G1048" s="25"/>
      <c r="H1048" s="25"/>
      <c r="I1048" s="25"/>
      <c r="J1048" s="25"/>
      <c r="K1048" s="25"/>
    </row>
    <row r="1049" spans="2:11" ht="14.5" customHeight="1" x14ac:dyDescent="0.35">
      <c r="B1049" s="25"/>
      <c r="C1049" s="25"/>
      <c r="D1049" s="25"/>
      <c r="E1049" s="25"/>
      <c r="F1049" s="25"/>
      <c r="G1049" s="25"/>
      <c r="H1049" s="25"/>
      <c r="I1049" s="25"/>
      <c r="J1049" s="25"/>
      <c r="K1049" s="25"/>
    </row>
    <row r="1050" spans="2:11" ht="14.5" customHeight="1" x14ac:dyDescent="0.35">
      <c r="B1050" s="25"/>
      <c r="C1050" s="25"/>
      <c r="D1050" s="25"/>
      <c r="E1050" s="25"/>
      <c r="F1050" s="25"/>
      <c r="G1050" s="25"/>
      <c r="H1050" s="25"/>
      <c r="I1050" s="25"/>
      <c r="J1050" s="25"/>
      <c r="K1050" s="25"/>
    </row>
    <row r="1051" spans="2:11" ht="14.5" customHeight="1" x14ac:dyDescent="0.35">
      <c r="B1051" s="25"/>
      <c r="C1051" s="25"/>
      <c r="D1051" s="25"/>
      <c r="E1051" s="25"/>
      <c r="F1051" s="25"/>
      <c r="G1051" s="25"/>
      <c r="H1051" s="25"/>
      <c r="I1051" s="25"/>
      <c r="J1051" s="25"/>
      <c r="K1051" s="25"/>
    </row>
    <row r="1052" spans="2:11" ht="14.5" customHeight="1" x14ac:dyDescent="0.35">
      <c r="B1052" s="25"/>
      <c r="C1052" s="25"/>
      <c r="D1052" s="25"/>
      <c r="E1052" s="25"/>
      <c r="F1052" s="25"/>
      <c r="G1052" s="25"/>
      <c r="H1052" s="25"/>
      <c r="I1052" s="25"/>
      <c r="J1052" s="25"/>
      <c r="K1052" s="25"/>
    </row>
    <row r="1053" spans="2:11" ht="14.5" customHeight="1" x14ac:dyDescent="0.35">
      <c r="B1053" s="25"/>
      <c r="C1053" s="25"/>
      <c r="D1053" s="25"/>
      <c r="E1053" s="25"/>
      <c r="F1053" s="25"/>
      <c r="G1053" s="25"/>
      <c r="H1053" s="25"/>
      <c r="I1053" s="25"/>
      <c r="J1053" s="25"/>
      <c r="K1053" s="25"/>
    </row>
    <row r="1054" spans="2:11" ht="14.5" customHeight="1" x14ac:dyDescent="0.35">
      <c r="B1054" s="25"/>
      <c r="C1054" s="25"/>
      <c r="D1054" s="25"/>
      <c r="E1054" s="25"/>
      <c r="F1054" s="25"/>
      <c r="G1054" s="25"/>
      <c r="H1054" s="25"/>
      <c r="I1054" s="25"/>
      <c r="J1054" s="25"/>
      <c r="K1054" s="25"/>
    </row>
    <row r="1055" spans="2:11" ht="14.5" customHeight="1" x14ac:dyDescent="0.35">
      <c r="B1055" s="25"/>
      <c r="C1055" s="25"/>
      <c r="D1055" s="25"/>
      <c r="E1055" s="25"/>
      <c r="F1055" s="25"/>
      <c r="G1055" s="25"/>
      <c r="H1055" s="25"/>
      <c r="I1055" s="25"/>
      <c r="J1055" s="25"/>
      <c r="K1055" s="25"/>
    </row>
    <row r="1056" spans="2:11" ht="14.5" customHeight="1" x14ac:dyDescent="0.35">
      <c r="B1056" s="25"/>
      <c r="C1056" s="25"/>
      <c r="D1056" s="25"/>
      <c r="E1056" s="25"/>
      <c r="F1056" s="25"/>
      <c r="G1056" s="25"/>
      <c r="H1056" s="25"/>
      <c r="I1056" s="25"/>
      <c r="J1056" s="25"/>
      <c r="K1056" s="25"/>
    </row>
    <row r="1057" spans="2:11" ht="14.5" customHeight="1" x14ac:dyDescent="0.35">
      <c r="B1057" s="25"/>
      <c r="C1057" s="25"/>
      <c r="D1057" s="25"/>
      <c r="E1057" s="25"/>
      <c r="F1057" s="25"/>
      <c r="G1057" s="25"/>
      <c r="H1057" s="25"/>
      <c r="I1057" s="25"/>
      <c r="J1057" s="25"/>
      <c r="K1057" s="25"/>
    </row>
    <row r="1058" spans="2:11" ht="14.5" customHeight="1" x14ac:dyDescent="0.35">
      <c r="B1058" s="25"/>
      <c r="C1058" s="25"/>
      <c r="D1058" s="25"/>
      <c r="E1058" s="25"/>
      <c r="F1058" s="25"/>
      <c r="G1058" s="25"/>
      <c r="H1058" s="25"/>
      <c r="I1058" s="25"/>
      <c r="J1058" s="25"/>
      <c r="K1058" s="25"/>
    </row>
    <row r="1059" spans="2:11" ht="14.5" customHeight="1" x14ac:dyDescent="0.35">
      <c r="B1059" s="25"/>
      <c r="C1059" s="25"/>
      <c r="D1059" s="25"/>
      <c r="E1059" s="25"/>
      <c r="F1059" s="25"/>
      <c r="G1059" s="25"/>
      <c r="H1059" s="25"/>
      <c r="I1059" s="25"/>
      <c r="J1059" s="25"/>
      <c r="K1059" s="25"/>
    </row>
    <row r="1060" spans="2:11" ht="14.5" customHeight="1" x14ac:dyDescent="0.35">
      <c r="B1060" s="25"/>
      <c r="C1060" s="25"/>
      <c r="D1060" s="25"/>
      <c r="E1060" s="25"/>
      <c r="F1060" s="25"/>
      <c r="G1060" s="25"/>
      <c r="H1060" s="25"/>
      <c r="I1060" s="25"/>
      <c r="J1060" s="25"/>
      <c r="K1060" s="25"/>
    </row>
    <row r="1061" spans="2:11" ht="14.5" customHeight="1" x14ac:dyDescent="0.35">
      <c r="B1061" s="25"/>
      <c r="C1061" s="25"/>
      <c r="D1061" s="25"/>
      <c r="E1061" s="25"/>
      <c r="F1061" s="25"/>
      <c r="G1061" s="25"/>
      <c r="H1061" s="25"/>
      <c r="I1061" s="25"/>
      <c r="J1061" s="25"/>
      <c r="K1061" s="25"/>
    </row>
    <row r="1062" spans="2:11" ht="14.5" customHeight="1" x14ac:dyDescent="0.35">
      <c r="B1062" s="25"/>
      <c r="C1062" s="25"/>
      <c r="D1062" s="25"/>
      <c r="E1062" s="25"/>
      <c r="F1062" s="25"/>
      <c r="G1062" s="25"/>
      <c r="H1062" s="25"/>
      <c r="I1062" s="25"/>
      <c r="J1062" s="25"/>
      <c r="K1062" s="25"/>
    </row>
    <row r="1063" spans="2:11" ht="14.5" customHeight="1" x14ac:dyDescent="0.35">
      <c r="B1063" s="25"/>
      <c r="C1063" s="25"/>
      <c r="D1063" s="25"/>
      <c r="E1063" s="25"/>
      <c r="F1063" s="25"/>
      <c r="G1063" s="25"/>
      <c r="H1063" s="25"/>
      <c r="I1063" s="25"/>
      <c r="J1063" s="25"/>
      <c r="K1063" s="25"/>
    </row>
    <row r="1064" spans="2:11" ht="14.5" customHeight="1" x14ac:dyDescent="0.35">
      <c r="B1064" s="25"/>
      <c r="C1064" s="25"/>
      <c r="D1064" s="25"/>
      <c r="E1064" s="25"/>
      <c r="F1064" s="25"/>
      <c r="G1064" s="25"/>
      <c r="H1064" s="25"/>
      <c r="I1064" s="25"/>
      <c r="J1064" s="25"/>
      <c r="K1064" s="25"/>
    </row>
    <row r="1065" spans="2:11" ht="14.5" customHeight="1" x14ac:dyDescent="0.35">
      <c r="B1065" s="25"/>
      <c r="C1065" s="25"/>
      <c r="D1065" s="25"/>
      <c r="E1065" s="25"/>
      <c r="F1065" s="25"/>
      <c r="G1065" s="25"/>
      <c r="H1065" s="25"/>
      <c r="I1065" s="25"/>
      <c r="J1065" s="25"/>
      <c r="K1065" s="25"/>
    </row>
    <row r="1066" spans="2:11" ht="14.5" customHeight="1" x14ac:dyDescent="0.35">
      <c r="B1066" s="25"/>
      <c r="C1066" s="25"/>
      <c r="D1066" s="25"/>
      <c r="E1066" s="25"/>
      <c r="F1066" s="25"/>
      <c r="G1066" s="25"/>
      <c r="H1066" s="25"/>
      <c r="I1066" s="25"/>
      <c r="J1066" s="25"/>
      <c r="K1066" s="25"/>
    </row>
    <row r="1067" spans="2:11" ht="14.5" customHeight="1" x14ac:dyDescent="0.35">
      <c r="B1067" s="25"/>
      <c r="C1067" s="25"/>
      <c r="D1067" s="25"/>
      <c r="E1067" s="25"/>
      <c r="F1067" s="25"/>
      <c r="G1067" s="25"/>
      <c r="H1067" s="25"/>
      <c r="I1067" s="25"/>
      <c r="J1067" s="25"/>
      <c r="K1067" s="25"/>
    </row>
    <row r="1068" spans="2:11" ht="14.5" customHeight="1" x14ac:dyDescent="0.35">
      <c r="B1068" s="25"/>
      <c r="C1068" s="25"/>
      <c r="D1068" s="25"/>
      <c r="E1068" s="25"/>
      <c r="F1068" s="25"/>
      <c r="G1068" s="25"/>
      <c r="H1068" s="25"/>
      <c r="I1068" s="25"/>
      <c r="J1068" s="25"/>
      <c r="K1068" s="25"/>
    </row>
    <row r="1069" spans="2:11" ht="14.5" customHeight="1" x14ac:dyDescent="0.35">
      <c r="B1069" s="25"/>
      <c r="C1069" s="25"/>
      <c r="D1069" s="25"/>
      <c r="E1069" s="25"/>
      <c r="F1069" s="25"/>
      <c r="G1069" s="25"/>
      <c r="H1069" s="25"/>
      <c r="I1069" s="25"/>
      <c r="J1069" s="25"/>
      <c r="K1069" s="25"/>
    </row>
    <row r="1070" spans="2:11" ht="14.5" customHeight="1" x14ac:dyDescent="0.35">
      <c r="B1070" s="25"/>
      <c r="C1070" s="25"/>
      <c r="D1070" s="25"/>
      <c r="E1070" s="25"/>
      <c r="F1070" s="25"/>
      <c r="G1070" s="25"/>
      <c r="H1070" s="25"/>
      <c r="I1070" s="25"/>
      <c r="J1070" s="25"/>
      <c r="K1070" s="25"/>
    </row>
    <row r="1071" spans="2:11" ht="14.5" customHeight="1" x14ac:dyDescent="0.35">
      <c r="B1071" s="25"/>
      <c r="C1071" s="25"/>
      <c r="D1071" s="25"/>
      <c r="E1071" s="25"/>
      <c r="F1071" s="25"/>
      <c r="G1071" s="25"/>
      <c r="H1071" s="25"/>
      <c r="I1071" s="25"/>
      <c r="J1071" s="25"/>
      <c r="K1071" s="25"/>
    </row>
    <row r="1072" spans="2:11" ht="14.5" customHeight="1" x14ac:dyDescent="0.35">
      <c r="B1072" s="25"/>
      <c r="C1072" s="25"/>
      <c r="D1072" s="25"/>
      <c r="E1072" s="25"/>
      <c r="F1072" s="25"/>
      <c r="G1072" s="25"/>
      <c r="H1072" s="25"/>
      <c r="I1072" s="25"/>
      <c r="J1072" s="25"/>
      <c r="K1072" s="25"/>
    </row>
    <row r="1073" spans="2:11" ht="14.5" customHeight="1" x14ac:dyDescent="0.35">
      <c r="B1073" s="25"/>
      <c r="C1073" s="25"/>
      <c r="D1073" s="25"/>
      <c r="E1073" s="25"/>
      <c r="F1073" s="25"/>
      <c r="G1073" s="25"/>
      <c r="H1073" s="25"/>
      <c r="I1073" s="25"/>
      <c r="J1073" s="25"/>
      <c r="K1073" s="25"/>
    </row>
    <row r="1074" spans="2:11" ht="14.5" customHeight="1" x14ac:dyDescent="0.35">
      <c r="B1074" s="25"/>
      <c r="C1074" s="25"/>
      <c r="D1074" s="25"/>
      <c r="E1074" s="25"/>
      <c r="F1074" s="25"/>
      <c r="G1074" s="25"/>
      <c r="H1074" s="25"/>
      <c r="I1074" s="25"/>
      <c r="J1074" s="25"/>
      <c r="K1074" s="25"/>
    </row>
    <row r="1075" spans="2:11" ht="14.5" customHeight="1" x14ac:dyDescent="0.35">
      <c r="B1075" s="25"/>
      <c r="C1075" s="25"/>
      <c r="D1075" s="25"/>
      <c r="E1075" s="25"/>
      <c r="F1075" s="25"/>
      <c r="G1075" s="25"/>
      <c r="H1075" s="25"/>
      <c r="I1075" s="25"/>
      <c r="J1075" s="25"/>
      <c r="K1075" s="25"/>
    </row>
    <row r="1076" spans="2:11" ht="14.5" customHeight="1" x14ac:dyDescent="0.35">
      <c r="B1076" s="25"/>
      <c r="C1076" s="25"/>
      <c r="D1076" s="25"/>
      <c r="E1076" s="25"/>
      <c r="F1076" s="25"/>
      <c r="G1076" s="25"/>
      <c r="H1076" s="25"/>
      <c r="I1076" s="25"/>
      <c r="J1076" s="25"/>
      <c r="K1076" s="25"/>
    </row>
    <row r="1077" spans="2:11" ht="14.5" customHeight="1" x14ac:dyDescent="0.35">
      <c r="B1077" s="25"/>
      <c r="C1077" s="25"/>
      <c r="D1077" s="25"/>
      <c r="E1077" s="25"/>
      <c r="F1077" s="25"/>
      <c r="G1077" s="25"/>
      <c r="H1077" s="25"/>
      <c r="I1077" s="25"/>
      <c r="J1077" s="25"/>
      <c r="K1077" s="25"/>
    </row>
    <row r="1078" spans="2:11" ht="14.5" customHeight="1" x14ac:dyDescent="0.35">
      <c r="B1078" s="25"/>
      <c r="C1078" s="25"/>
      <c r="D1078" s="25"/>
      <c r="E1078" s="25"/>
      <c r="F1078" s="25"/>
      <c r="G1078" s="25"/>
      <c r="H1078" s="25"/>
      <c r="I1078" s="25"/>
      <c r="J1078" s="25"/>
      <c r="K1078" s="25"/>
    </row>
    <row r="1079" spans="2:11" ht="14.5" customHeight="1" x14ac:dyDescent="0.35">
      <c r="B1079" s="25"/>
      <c r="C1079" s="25"/>
      <c r="D1079" s="25"/>
      <c r="E1079" s="25"/>
      <c r="F1079" s="25"/>
      <c r="G1079" s="25"/>
      <c r="H1079" s="25"/>
      <c r="I1079" s="25"/>
      <c r="J1079" s="25"/>
      <c r="K1079" s="25"/>
    </row>
    <row r="1080" spans="2:11" ht="14.5" customHeight="1" x14ac:dyDescent="0.35">
      <c r="B1080" s="25"/>
      <c r="C1080" s="25"/>
      <c r="D1080" s="25"/>
      <c r="E1080" s="25"/>
      <c r="F1080" s="25"/>
      <c r="G1080" s="25"/>
      <c r="H1080" s="25"/>
      <c r="I1080" s="25"/>
      <c r="J1080" s="25"/>
      <c r="K1080" s="25"/>
    </row>
    <row r="1081" spans="2:11" ht="14.5" customHeight="1" x14ac:dyDescent="0.35">
      <c r="B1081" s="25"/>
      <c r="C1081" s="25"/>
      <c r="D1081" s="25"/>
      <c r="E1081" s="25"/>
      <c r="F1081" s="25"/>
      <c r="G1081" s="25"/>
      <c r="H1081" s="25"/>
      <c r="I1081" s="25"/>
      <c r="J1081" s="25"/>
      <c r="K1081" s="25"/>
    </row>
    <row r="1082" spans="2:11" ht="14.5" customHeight="1" x14ac:dyDescent="0.35">
      <c r="B1082" s="25"/>
      <c r="C1082" s="25"/>
      <c r="D1082" s="25"/>
      <c r="E1082" s="25"/>
      <c r="F1082" s="25"/>
      <c r="G1082" s="25"/>
      <c r="H1082" s="25"/>
      <c r="I1082" s="25"/>
      <c r="J1082" s="25"/>
      <c r="K1082" s="25"/>
    </row>
    <row r="1083" spans="2:11" ht="14.5" customHeight="1" x14ac:dyDescent="0.35">
      <c r="B1083" s="25"/>
      <c r="C1083" s="25"/>
      <c r="D1083" s="25"/>
      <c r="E1083" s="25"/>
      <c r="F1083" s="25"/>
      <c r="G1083" s="25"/>
      <c r="H1083" s="25"/>
      <c r="I1083" s="25"/>
      <c r="J1083" s="25"/>
      <c r="K1083" s="25"/>
    </row>
    <row r="1084" spans="2:11" ht="14.5" customHeight="1" x14ac:dyDescent="0.35">
      <c r="B1084" s="25"/>
      <c r="C1084" s="25"/>
      <c r="D1084" s="25"/>
      <c r="E1084" s="25"/>
      <c r="F1084" s="25"/>
      <c r="G1084" s="25"/>
      <c r="H1084" s="25"/>
      <c r="I1084" s="25"/>
      <c r="J1084" s="25"/>
      <c r="K1084" s="25"/>
    </row>
    <row r="1085" spans="2:11" ht="14.5" customHeight="1" x14ac:dyDescent="0.35">
      <c r="B1085" s="25"/>
      <c r="C1085" s="25"/>
      <c r="D1085" s="25"/>
      <c r="E1085" s="25"/>
      <c r="F1085" s="25"/>
      <c r="G1085" s="25"/>
      <c r="H1085" s="25"/>
      <c r="I1085" s="25"/>
      <c r="J1085" s="25"/>
      <c r="K1085" s="25"/>
    </row>
    <row r="1086" spans="2:11" ht="14.5" customHeight="1" x14ac:dyDescent="0.35">
      <c r="B1086" s="25"/>
      <c r="C1086" s="25"/>
      <c r="D1086" s="25"/>
      <c r="E1086" s="25"/>
      <c r="F1086" s="25"/>
      <c r="G1086" s="25"/>
      <c r="H1086" s="25"/>
      <c r="I1086" s="25"/>
      <c r="J1086" s="25"/>
      <c r="K1086" s="25"/>
    </row>
    <row r="1087" spans="2:11" ht="14.5" customHeight="1" x14ac:dyDescent="0.35">
      <c r="B1087" s="25"/>
      <c r="C1087" s="25"/>
      <c r="D1087" s="25"/>
      <c r="E1087" s="25"/>
      <c r="F1087" s="25"/>
      <c r="G1087" s="25"/>
      <c r="H1087" s="25"/>
      <c r="I1087" s="25"/>
      <c r="J1087" s="25"/>
      <c r="K1087" s="25"/>
    </row>
    <row r="1088" spans="2:11" ht="14.5" customHeight="1" x14ac:dyDescent="0.35">
      <c r="B1088" s="25"/>
      <c r="C1088" s="25"/>
      <c r="D1088" s="25"/>
      <c r="E1088" s="25"/>
      <c r="F1088" s="25"/>
      <c r="G1088" s="25"/>
      <c r="H1088" s="25"/>
      <c r="I1088" s="25"/>
      <c r="J1088" s="25"/>
      <c r="K1088" s="25"/>
    </row>
    <row r="1089" spans="2:11" ht="14.5" customHeight="1" x14ac:dyDescent="0.35">
      <c r="B1089" s="25"/>
      <c r="C1089" s="25"/>
      <c r="D1089" s="25"/>
      <c r="E1089" s="25"/>
      <c r="F1089" s="25"/>
      <c r="G1089" s="25"/>
      <c r="H1089" s="25"/>
      <c r="I1089" s="25"/>
      <c r="J1089" s="25"/>
      <c r="K1089" s="25"/>
    </row>
    <row r="1090" spans="2:11" ht="14.5" customHeight="1" x14ac:dyDescent="0.35">
      <c r="B1090" s="25"/>
      <c r="C1090" s="25"/>
      <c r="D1090" s="25"/>
      <c r="E1090" s="25"/>
      <c r="F1090" s="25"/>
      <c r="G1090" s="25"/>
      <c r="H1090" s="25"/>
      <c r="I1090" s="25"/>
      <c r="J1090" s="25"/>
      <c r="K1090" s="25"/>
    </row>
    <row r="1091" spans="2:11" ht="14.5" customHeight="1" x14ac:dyDescent="0.35">
      <c r="B1091" s="25"/>
      <c r="C1091" s="25"/>
      <c r="D1091" s="25"/>
      <c r="E1091" s="25"/>
      <c r="F1091" s="25"/>
      <c r="G1091" s="25"/>
      <c r="H1091" s="25"/>
      <c r="I1091" s="25"/>
      <c r="J1091" s="25"/>
      <c r="K1091" s="25"/>
    </row>
    <row r="1092" spans="2:11" ht="14.5" customHeight="1" x14ac:dyDescent="0.35">
      <c r="B1092" s="25"/>
      <c r="C1092" s="25"/>
      <c r="D1092" s="25"/>
      <c r="E1092" s="25"/>
      <c r="F1092" s="25"/>
      <c r="G1092" s="25"/>
      <c r="H1092" s="25"/>
      <c r="I1092" s="25"/>
      <c r="J1092" s="25"/>
      <c r="K1092" s="25"/>
    </row>
    <row r="1093" spans="2:11" ht="14.5" customHeight="1" x14ac:dyDescent="0.35">
      <c r="B1093" s="25"/>
      <c r="C1093" s="25"/>
      <c r="D1093" s="25"/>
      <c r="E1093" s="25"/>
      <c r="F1093" s="25"/>
      <c r="G1093" s="25"/>
      <c r="H1093" s="25"/>
      <c r="I1093" s="25"/>
      <c r="J1093" s="25"/>
      <c r="K1093" s="25"/>
    </row>
    <row r="1094" spans="2:11" ht="14.5" customHeight="1" x14ac:dyDescent="0.35">
      <c r="B1094" s="25"/>
      <c r="C1094" s="25"/>
      <c r="D1094" s="25"/>
      <c r="E1094" s="25"/>
      <c r="F1094" s="25"/>
      <c r="G1094" s="25"/>
      <c r="H1094" s="25"/>
      <c r="I1094" s="25"/>
      <c r="J1094" s="25"/>
      <c r="K1094" s="25"/>
    </row>
    <row r="1095" spans="2:11" ht="14.5" customHeight="1" x14ac:dyDescent="0.35">
      <c r="B1095" s="25"/>
      <c r="C1095" s="25"/>
      <c r="D1095" s="25"/>
      <c r="E1095" s="25"/>
      <c r="F1095" s="25"/>
      <c r="G1095" s="25"/>
      <c r="H1095" s="25"/>
      <c r="I1095" s="25"/>
      <c r="J1095" s="25"/>
      <c r="K1095" s="25"/>
    </row>
    <row r="1096" spans="2:11" ht="14.5" customHeight="1" x14ac:dyDescent="0.35">
      <c r="B1096" s="25"/>
      <c r="C1096" s="25"/>
      <c r="D1096" s="25"/>
      <c r="E1096" s="25"/>
      <c r="F1096" s="25"/>
      <c r="G1096" s="25"/>
      <c r="H1096" s="25"/>
      <c r="I1096" s="25"/>
      <c r="J1096" s="25"/>
      <c r="K1096" s="25"/>
    </row>
    <row r="1097" spans="2:11" ht="14.5" customHeight="1" x14ac:dyDescent="0.35">
      <c r="B1097" s="25"/>
      <c r="C1097" s="25"/>
      <c r="D1097" s="25"/>
      <c r="E1097" s="25"/>
      <c r="F1097" s="25"/>
      <c r="G1097" s="25"/>
      <c r="H1097" s="25"/>
      <c r="I1097" s="25"/>
      <c r="J1097" s="25"/>
      <c r="K1097" s="25"/>
    </row>
    <row r="1098" spans="2:11" ht="14.5" customHeight="1" x14ac:dyDescent="0.35">
      <c r="B1098" s="25"/>
      <c r="C1098" s="25"/>
      <c r="D1098" s="25"/>
      <c r="E1098" s="25"/>
      <c r="F1098" s="25"/>
      <c r="G1098" s="25"/>
      <c r="H1098" s="25"/>
      <c r="I1098" s="25"/>
      <c r="J1098" s="25"/>
      <c r="K1098" s="25"/>
    </row>
    <row r="1099" spans="2:11" ht="14.5" customHeight="1" x14ac:dyDescent="0.35">
      <c r="B1099" s="25"/>
      <c r="C1099" s="25"/>
      <c r="D1099" s="25"/>
      <c r="E1099" s="25"/>
      <c r="F1099" s="25"/>
      <c r="G1099" s="25"/>
      <c r="H1099" s="25"/>
      <c r="I1099" s="25"/>
      <c r="J1099" s="25"/>
      <c r="K1099" s="25"/>
    </row>
    <row r="1100" spans="2:11" ht="14.5" customHeight="1" x14ac:dyDescent="0.35">
      <c r="B1100" s="25"/>
      <c r="C1100" s="25"/>
      <c r="D1100" s="25"/>
      <c r="E1100" s="25"/>
      <c r="F1100" s="25"/>
      <c r="G1100" s="25"/>
      <c r="H1100" s="25"/>
      <c r="I1100" s="25"/>
      <c r="J1100" s="25"/>
      <c r="K1100" s="25"/>
    </row>
    <row r="1101" spans="2:11" ht="14.5" customHeight="1" x14ac:dyDescent="0.35">
      <c r="B1101" s="25"/>
      <c r="C1101" s="25"/>
      <c r="D1101" s="25"/>
      <c r="E1101" s="25"/>
      <c r="F1101" s="25"/>
      <c r="G1101" s="25"/>
      <c r="H1101" s="25"/>
      <c r="I1101" s="25"/>
      <c r="J1101" s="25"/>
      <c r="K1101" s="25"/>
    </row>
    <row r="1102" spans="2:11" ht="14.5" customHeight="1" x14ac:dyDescent="0.35">
      <c r="B1102" s="25"/>
      <c r="C1102" s="25"/>
      <c r="D1102" s="25"/>
      <c r="E1102" s="25"/>
      <c r="F1102" s="25"/>
      <c r="G1102" s="25"/>
      <c r="H1102" s="25"/>
      <c r="I1102" s="25"/>
      <c r="J1102" s="25"/>
      <c r="K1102" s="25"/>
    </row>
    <row r="1103" spans="2:11" ht="14.5" customHeight="1" x14ac:dyDescent="0.35">
      <c r="B1103" s="25"/>
      <c r="C1103" s="25"/>
      <c r="D1103" s="25"/>
      <c r="E1103" s="25"/>
      <c r="F1103" s="25"/>
      <c r="G1103" s="25"/>
      <c r="H1103" s="25"/>
      <c r="I1103" s="25"/>
      <c r="J1103" s="25"/>
      <c r="K1103" s="25"/>
    </row>
    <row r="1104" spans="2:11" ht="14.5" customHeight="1" x14ac:dyDescent="0.35">
      <c r="B1104" s="25"/>
      <c r="C1104" s="25"/>
      <c r="D1104" s="25"/>
      <c r="E1104" s="25"/>
      <c r="F1104" s="25"/>
      <c r="G1104" s="25"/>
      <c r="H1104" s="25"/>
      <c r="I1104" s="25"/>
      <c r="J1104" s="25"/>
      <c r="K1104" s="25"/>
    </row>
    <row r="1105" spans="2:11" ht="14.5" customHeight="1" x14ac:dyDescent="0.35">
      <c r="B1105" s="25"/>
      <c r="C1105" s="25"/>
      <c r="D1105" s="25"/>
      <c r="E1105" s="25"/>
      <c r="F1105" s="25"/>
      <c r="G1105" s="25"/>
      <c r="H1105" s="25"/>
      <c r="I1105" s="25"/>
      <c r="J1105" s="25"/>
      <c r="K1105" s="25"/>
    </row>
    <row r="1106" spans="2:11" ht="14.5" customHeight="1" x14ac:dyDescent="0.35">
      <c r="B1106" s="25"/>
      <c r="C1106" s="25"/>
      <c r="D1106" s="25"/>
      <c r="E1106" s="25"/>
      <c r="F1106" s="25"/>
      <c r="G1106" s="25"/>
      <c r="H1106" s="25"/>
      <c r="I1106" s="25"/>
      <c r="J1106" s="25"/>
      <c r="K1106" s="25"/>
    </row>
    <row r="1107" spans="2:11" ht="14.5" customHeight="1" x14ac:dyDescent="0.35">
      <c r="B1107" s="25"/>
      <c r="C1107" s="25"/>
      <c r="D1107" s="25"/>
      <c r="E1107" s="25"/>
      <c r="F1107" s="25"/>
      <c r="G1107" s="25"/>
      <c r="H1107" s="25"/>
      <c r="I1107" s="25"/>
      <c r="J1107" s="25"/>
      <c r="K1107" s="25"/>
    </row>
    <row r="1108" spans="2:11" ht="14.5" customHeight="1" x14ac:dyDescent="0.35">
      <c r="B1108" s="25"/>
      <c r="C1108" s="25"/>
      <c r="D1108" s="25"/>
      <c r="E1108" s="25"/>
      <c r="F1108" s="25"/>
      <c r="G1108" s="25"/>
      <c r="H1108" s="25"/>
      <c r="I1108" s="25"/>
      <c r="J1108" s="25"/>
      <c r="K1108" s="25"/>
    </row>
    <row r="1109" spans="2:11" ht="14.5" customHeight="1" x14ac:dyDescent="0.35">
      <c r="B1109" s="25"/>
      <c r="C1109" s="25"/>
      <c r="D1109" s="25"/>
      <c r="E1109" s="25"/>
      <c r="F1109" s="25"/>
      <c r="G1109" s="25"/>
      <c r="H1109" s="25"/>
      <c r="I1109" s="25"/>
      <c r="J1109" s="25"/>
      <c r="K1109" s="25"/>
    </row>
    <row r="1110" spans="2:11" ht="14.5" customHeight="1" x14ac:dyDescent="0.35">
      <c r="B1110" s="25"/>
      <c r="C1110" s="25"/>
      <c r="D1110" s="25"/>
      <c r="E1110" s="25"/>
      <c r="F1110" s="25"/>
      <c r="G1110" s="25"/>
      <c r="H1110" s="25"/>
      <c r="I1110" s="25"/>
      <c r="J1110" s="25"/>
      <c r="K1110" s="25"/>
    </row>
    <row r="1111" spans="2:11" ht="14.5" customHeight="1" x14ac:dyDescent="0.35">
      <c r="B1111" s="25"/>
      <c r="C1111" s="25"/>
      <c r="D1111" s="25"/>
      <c r="E1111" s="25"/>
      <c r="F1111" s="25"/>
      <c r="G1111" s="25"/>
      <c r="H1111" s="25"/>
      <c r="I1111" s="25"/>
      <c r="J1111" s="25"/>
      <c r="K1111" s="25"/>
    </row>
    <row r="1112" spans="2:11" ht="14.5" customHeight="1" x14ac:dyDescent="0.35">
      <c r="B1112" s="25"/>
      <c r="C1112" s="25"/>
      <c r="D1112" s="25"/>
      <c r="E1112" s="25"/>
      <c r="F1112" s="25"/>
      <c r="G1112" s="25"/>
      <c r="H1112" s="25"/>
      <c r="I1112" s="25"/>
      <c r="J1112" s="25"/>
      <c r="K1112" s="25"/>
    </row>
    <row r="1113" spans="2:11" ht="14.5" customHeight="1" x14ac:dyDescent="0.35">
      <c r="B1113" s="25"/>
      <c r="C1113" s="25"/>
      <c r="D1113" s="25"/>
      <c r="E1113" s="25"/>
      <c r="F1113" s="25"/>
      <c r="G1113" s="25"/>
      <c r="H1113" s="25"/>
      <c r="I1113" s="25"/>
      <c r="J1113" s="25"/>
      <c r="K1113" s="25"/>
    </row>
    <row r="1114" spans="2:11" ht="14.5" customHeight="1" x14ac:dyDescent="0.35">
      <c r="B1114" s="25"/>
      <c r="C1114" s="25"/>
      <c r="D1114" s="25"/>
      <c r="E1114" s="25"/>
      <c r="F1114" s="25"/>
      <c r="G1114" s="25"/>
      <c r="H1114" s="25"/>
      <c r="I1114" s="25"/>
      <c r="J1114" s="25"/>
      <c r="K1114" s="25"/>
    </row>
    <row r="1115" spans="2:11" ht="14.5" customHeight="1" x14ac:dyDescent="0.35">
      <c r="B1115" s="25"/>
      <c r="C1115" s="25"/>
      <c r="D1115" s="25"/>
      <c r="E1115" s="25"/>
      <c r="F1115" s="25"/>
      <c r="G1115" s="25"/>
      <c r="H1115" s="25"/>
      <c r="I1115" s="25"/>
      <c r="J1115" s="25"/>
      <c r="K1115" s="25"/>
    </row>
    <row r="1116" spans="2:11" ht="14.5" customHeight="1" x14ac:dyDescent="0.35">
      <c r="B1116" s="25"/>
      <c r="C1116" s="25"/>
      <c r="D1116" s="25"/>
      <c r="E1116" s="25"/>
      <c r="F1116" s="25"/>
      <c r="G1116" s="25"/>
      <c r="H1116" s="25"/>
      <c r="I1116" s="25"/>
      <c r="J1116" s="25"/>
      <c r="K1116" s="25"/>
    </row>
    <row r="1117" spans="2:11" ht="14.5" customHeight="1" x14ac:dyDescent="0.35">
      <c r="B1117" s="25"/>
      <c r="C1117" s="25"/>
      <c r="D1117" s="25"/>
      <c r="E1117" s="25"/>
      <c r="F1117" s="25"/>
      <c r="G1117" s="25"/>
      <c r="H1117" s="25"/>
      <c r="I1117" s="25"/>
      <c r="J1117" s="25"/>
      <c r="K1117" s="25"/>
    </row>
    <row r="1118" spans="2:11" ht="14.5" customHeight="1" x14ac:dyDescent="0.35">
      <c r="B1118" s="25"/>
      <c r="C1118" s="25"/>
      <c r="D1118" s="25"/>
      <c r="E1118" s="25"/>
      <c r="F1118" s="25"/>
      <c r="G1118" s="25"/>
      <c r="H1118" s="25"/>
      <c r="I1118" s="25"/>
      <c r="J1118" s="25"/>
      <c r="K1118" s="25"/>
    </row>
    <row r="1119" spans="2:11" ht="14.5" customHeight="1" x14ac:dyDescent="0.35">
      <c r="B1119" s="25"/>
      <c r="C1119" s="25"/>
      <c r="D1119" s="25"/>
      <c r="E1119" s="25"/>
      <c r="F1119" s="25"/>
      <c r="G1119" s="25"/>
      <c r="H1119" s="25"/>
      <c r="I1119" s="25"/>
      <c r="J1119" s="25"/>
      <c r="K1119" s="25"/>
    </row>
    <row r="1120" spans="2:11" ht="14.5" customHeight="1" x14ac:dyDescent="0.35">
      <c r="B1120" s="25"/>
      <c r="C1120" s="25"/>
      <c r="D1120" s="25"/>
      <c r="E1120" s="25"/>
      <c r="F1120" s="25"/>
      <c r="G1120" s="25"/>
      <c r="H1120" s="25"/>
      <c r="I1120" s="25"/>
      <c r="J1120" s="25"/>
      <c r="K1120" s="25"/>
    </row>
    <row r="1121" spans="2:11" ht="14.5" customHeight="1" x14ac:dyDescent="0.35">
      <c r="B1121" s="25"/>
      <c r="C1121" s="25"/>
      <c r="D1121" s="25"/>
      <c r="E1121" s="25"/>
      <c r="F1121" s="25"/>
      <c r="G1121" s="25"/>
      <c r="H1121" s="25"/>
      <c r="I1121" s="25"/>
      <c r="J1121" s="25"/>
      <c r="K1121" s="25"/>
    </row>
    <row r="1122" spans="2:11" ht="14.5" customHeight="1" x14ac:dyDescent="0.35">
      <c r="B1122" s="25"/>
      <c r="C1122" s="25"/>
      <c r="D1122" s="25"/>
      <c r="E1122" s="25"/>
      <c r="F1122" s="25"/>
      <c r="G1122" s="25"/>
      <c r="H1122" s="25"/>
      <c r="I1122" s="25"/>
      <c r="J1122" s="25"/>
      <c r="K1122" s="25"/>
    </row>
    <row r="1123" spans="2:11" ht="14.5" customHeight="1" x14ac:dyDescent="0.35">
      <c r="B1123" s="25"/>
      <c r="C1123" s="25"/>
      <c r="D1123" s="25"/>
      <c r="E1123" s="25"/>
      <c r="F1123" s="25"/>
      <c r="G1123" s="25"/>
      <c r="H1123" s="25"/>
      <c r="I1123" s="25"/>
      <c r="J1123" s="25"/>
      <c r="K1123" s="25"/>
    </row>
    <row r="1124" spans="2:11" ht="14.5" customHeight="1" x14ac:dyDescent="0.35">
      <c r="B1124" s="25"/>
      <c r="C1124" s="25"/>
      <c r="D1124" s="25"/>
      <c r="E1124" s="25"/>
      <c r="F1124" s="25"/>
      <c r="G1124" s="25"/>
      <c r="H1124" s="25"/>
      <c r="I1124" s="25"/>
      <c r="J1124" s="25"/>
      <c r="K1124" s="25"/>
    </row>
    <row r="1125" spans="2:11" ht="14.5" customHeight="1" x14ac:dyDescent="0.35">
      <c r="B1125" s="25"/>
      <c r="C1125" s="25"/>
      <c r="D1125" s="25"/>
      <c r="E1125" s="25"/>
      <c r="F1125" s="25"/>
      <c r="G1125" s="25"/>
      <c r="H1125" s="25"/>
      <c r="I1125" s="25"/>
      <c r="J1125" s="25"/>
      <c r="K1125" s="25"/>
    </row>
    <row r="1126" spans="2:11" ht="14.5" customHeight="1" x14ac:dyDescent="0.35">
      <c r="B1126" s="25"/>
      <c r="C1126" s="25"/>
      <c r="D1126" s="25"/>
      <c r="E1126" s="25"/>
      <c r="F1126" s="25"/>
      <c r="G1126" s="25"/>
      <c r="H1126" s="25"/>
      <c r="I1126" s="25"/>
      <c r="J1126" s="25"/>
      <c r="K1126" s="25"/>
    </row>
    <row r="1127" spans="2:11" ht="14.5" customHeight="1" x14ac:dyDescent="0.35">
      <c r="B1127" s="25"/>
      <c r="C1127" s="25"/>
      <c r="D1127" s="25"/>
      <c r="E1127" s="25"/>
      <c r="F1127" s="25"/>
      <c r="G1127" s="25"/>
      <c r="H1127" s="25"/>
      <c r="I1127" s="25"/>
      <c r="J1127" s="25"/>
      <c r="K1127" s="25"/>
    </row>
    <row r="1128" spans="2:11" ht="14.5" customHeight="1" x14ac:dyDescent="0.35">
      <c r="B1128" s="25"/>
      <c r="C1128" s="25"/>
      <c r="D1128" s="25"/>
      <c r="E1128" s="25"/>
      <c r="F1128" s="25"/>
      <c r="G1128" s="25"/>
      <c r="H1128" s="25"/>
      <c r="I1128" s="25"/>
      <c r="J1128" s="25"/>
      <c r="K1128" s="25"/>
    </row>
    <row r="1129" spans="2:11" ht="14.5" customHeight="1" x14ac:dyDescent="0.35">
      <c r="B1129" s="25"/>
      <c r="C1129" s="25"/>
      <c r="D1129" s="25"/>
      <c r="E1129" s="25"/>
      <c r="F1129" s="25"/>
      <c r="G1129" s="25"/>
      <c r="H1129" s="25"/>
      <c r="I1129" s="25"/>
      <c r="J1129" s="25"/>
      <c r="K1129" s="25"/>
    </row>
    <row r="1130" spans="2:11" ht="14.5" customHeight="1" x14ac:dyDescent="0.35">
      <c r="B1130" s="25"/>
      <c r="C1130" s="25"/>
      <c r="D1130" s="25"/>
      <c r="E1130" s="25"/>
      <c r="F1130" s="25"/>
      <c r="G1130" s="25"/>
      <c r="H1130" s="25"/>
      <c r="I1130" s="25"/>
      <c r="J1130" s="25"/>
      <c r="K1130" s="25"/>
    </row>
    <row r="1131" spans="2:11" ht="14.5" customHeight="1" x14ac:dyDescent="0.35">
      <c r="B1131" s="25"/>
      <c r="C1131" s="25"/>
      <c r="D1131" s="25"/>
      <c r="E1131" s="25"/>
      <c r="F1131" s="25"/>
      <c r="G1131" s="25"/>
      <c r="H1131" s="25"/>
      <c r="I1131" s="25"/>
      <c r="J1131" s="25"/>
      <c r="K1131" s="25"/>
    </row>
    <row r="1132" spans="2:11" ht="14.5" customHeight="1" x14ac:dyDescent="0.35">
      <c r="B1132" s="25"/>
      <c r="C1132" s="25"/>
      <c r="D1132" s="25"/>
      <c r="E1132" s="25"/>
      <c r="F1132" s="25"/>
      <c r="G1132" s="25"/>
      <c r="H1132" s="25"/>
      <c r="I1132" s="25"/>
      <c r="J1132" s="25"/>
      <c r="K1132" s="25"/>
    </row>
    <row r="1133" spans="2:11" ht="14.5" customHeight="1" x14ac:dyDescent="0.35">
      <c r="B1133" s="25"/>
      <c r="C1133" s="25"/>
      <c r="D1133" s="25"/>
      <c r="E1133" s="25"/>
      <c r="F1133" s="25"/>
      <c r="G1133" s="25"/>
      <c r="H1133" s="25"/>
      <c r="I1133" s="25"/>
      <c r="J1133" s="25"/>
      <c r="K1133" s="25"/>
    </row>
    <row r="1134" spans="2:11" ht="14.5" customHeight="1" x14ac:dyDescent="0.35">
      <c r="B1134" s="25"/>
      <c r="C1134" s="25"/>
      <c r="D1134" s="25"/>
      <c r="E1134" s="25"/>
      <c r="F1134" s="25"/>
      <c r="G1134" s="25"/>
      <c r="H1134" s="25"/>
      <c r="I1134" s="25"/>
      <c r="J1134" s="25"/>
      <c r="K1134" s="25"/>
    </row>
    <row r="1135" spans="2:11" ht="14.5" customHeight="1" x14ac:dyDescent="0.35">
      <c r="B1135" s="25"/>
      <c r="C1135" s="25"/>
      <c r="D1135" s="25"/>
      <c r="E1135" s="25"/>
      <c r="F1135" s="25"/>
      <c r="G1135" s="25"/>
      <c r="H1135" s="25"/>
      <c r="I1135" s="25"/>
      <c r="J1135" s="25"/>
      <c r="K1135" s="25"/>
    </row>
    <row r="1136" spans="2:11" ht="14.5" customHeight="1" x14ac:dyDescent="0.35">
      <c r="B1136" s="25"/>
      <c r="C1136" s="25"/>
      <c r="D1136" s="25"/>
      <c r="E1136" s="25"/>
      <c r="F1136" s="25"/>
      <c r="G1136" s="25"/>
      <c r="H1136" s="25"/>
      <c r="I1136" s="25"/>
      <c r="J1136" s="25"/>
      <c r="K1136" s="25"/>
    </row>
    <row r="1137" spans="2:11" ht="14.5" customHeight="1" x14ac:dyDescent="0.35">
      <c r="B1137" s="25"/>
      <c r="C1137" s="25"/>
      <c r="D1137" s="25"/>
      <c r="E1137" s="25"/>
      <c r="F1137" s="25"/>
      <c r="G1137" s="25"/>
      <c r="H1137" s="25"/>
      <c r="I1137" s="25"/>
      <c r="J1137" s="25"/>
      <c r="K1137" s="25"/>
    </row>
    <row r="1138" spans="2:11" ht="14.5" customHeight="1" x14ac:dyDescent="0.35">
      <c r="B1138" s="25"/>
      <c r="C1138" s="25"/>
      <c r="D1138" s="25"/>
      <c r="E1138" s="25"/>
      <c r="F1138" s="25"/>
      <c r="G1138" s="25"/>
      <c r="H1138" s="25"/>
      <c r="I1138" s="25"/>
      <c r="J1138" s="25"/>
      <c r="K1138" s="25"/>
    </row>
    <row r="1139" spans="2:11" ht="14.5" customHeight="1" x14ac:dyDescent="0.35">
      <c r="B1139" s="25"/>
      <c r="C1139" s="25"/>
      <c r="D1139" s="25"/>
      <c r="E1139" s="25"/>
      <c r="F1139" s="25"/>
      <c r="G1139" s="25"/>
      <c r="H1139" s="25"/>
      <c r="I1139" s="25"/>
      <c r="J1139" s="25"/>
      <c r="K1139" s="25"/>
    </row>
    <row r="1140" spans="2:11" ht="14.5" customHeight="1" x14ac:dyDescent="0.35">
      <c r="B1140" s="25"/>
      <c r="C1140" s="25"/>
      <c r="D1140" s="25"/>
      <c r="E1140" s="25"/>
      <c r="F1140" s="25"/>
      <c r="G1140" s="25"/>
      <c r="H1140" s="25"/>
      <c r="I1140" s="25"/>
      <c r="J1140" s="25"/>
      <c r="K1140" s="25"/>
    </row>
    <row r="1141" spans="2:11" ht="14.5" customHeight="1" x14ac:dyDescent="0.35">
      <c r="B1141" s="25"/>
      <c r="C1141" s="25"/>
      <c r="D1141" s="25"/>
      <c r="E1141" s="25"/>
      <c r="F1141" s="25"/>
      <c r="G1141" s="25"/>
      <c r="H1141" s="25"/>
      <c r="I1141" s="25"/>
      <c r="J1141" s="25"/>
      <c r="K1141" s="25"/>
    </row>
    <row r="1142" spans="2:11" ht="14.5" customHeight="1" x14ac:dyDescent="0.35">
      <c r="B1142" s="25"/>
      <c r="C1142" s="25"/>
      <c r="D1142" s="25"/>
      <c r="E1142" s="25"/>
      <c r="F1142" s="25"/>
      <c r="G1142" s="25"/>
      <c r="H1142" s="25"/>
      <c r="I1142" s="25"/>
      <c r="J1142" s="25"/>
      <c r="K1142" s="25"/>
    </row>
    <row r="1143" spans="2:11" ht="14.5" customHeight="1" x14ac:dyDescent="0.35">
      <c r="B1143" s="25"/>
      <c r="C1143" s="25"/>
      <c r="D1143" s="25"/>
      <c r="E1143" s="25"/>
      <c r="F1143" s="25"/>
      <c r="G1143" s="25"/>
      <c r="H1143" s="25"/>
      <c r="I1143" s="25"/>
      <c r="J1143" s="25"/>
      <c r="K1143" s="25"/>
    </row>
    <row r="1144" spans="2:11" ht="14.5" customHeight="1" x14ac:dyDescent="0.35">
      <c r="B1144" s="25"/>
      <c r="C1144" s="25"/>
      <c r="D1144" s="25"/>
      <c r="E1144" s="25"/>
      <c r="F1144" s="25"/>
      <c r="G1144" s="25"/>
      <c r="H1144" s="25"/>
      <c r="I1144" s="25"/>
      <c r="J1144" s="25"/>
      <c r="K1144" s="25"/>
    </row>
    <row r="1145" spans="2:11" ht="14.5" customHeight="1" x14ac:dyDescent="0.35">
      <c r="B1145" s="25"/>
      <c r="C1145" s="25"/>
      <c r="D1145" s="25"/>
      <c r="E1145" s="25"/>
      <c r="F1145" s="25"/>
      <c r="G1145" s="25"/>
      <c r="H1145" s="25"/>
      <c r="I1145" s="25"/>
      <c r="J1145" s="25"/>
      <c r="K1145" s="25"/>
    </row>
    <row r="1146" spans="2:11" ht="14.5" customHeight="1" x14ac:dyDescent="0.35">
      <c r="B1146" s="25"/>
      <c r="C1146" s="25"/>
      <c r="D1146" s="25"/>
      <c r="E1146" s="25"/>
      <c r="F1146" s="25"/>
      <c r="G1146" s="25"/>
      <c r="H1146" s="25"/>
      <c r="I1146" s="25"/>
      <c r="J1146" s="25"/>
      <c r="K1146" s="25"/>
    </row>
    <row r="1147" spans="2:11" ht="14.5" customHeight="1" x14ac:dyDescent="0.35">
      <c r="B1147" s="25"/>
      <c r="C1147" s="25"/>
      <c r="D1147" s="25"/>
      <c r="E1147" s="25"/>
      <c r="F1147" s="25"/>
      <c r="G1147" s="25"/>
      <c r="H1147" s="25"/>
      <c r="I1147" s="25"/>
      <c r="J1147" s="25"/>
      <c r="K1147" s="25"/>
    </row>
    <row r="1148" spans="2:11" ht="14.5" customHeight="1" x14ac:dyDescent="0.35">
      <c r="B1148" s="25"/>
      <c r="C1148" s="25"/>
      <c r="D1148" s="25"/>
      <c r="E1148" s="25"/>
      <c r="F1148" s="25"/>
      <c r="G1148" s="25"/>
      <c r="H1148" s="25"/>
      <c r="I1148" s="25"/>
      <c r="J1148" s="25"/>
      <c r="K1148" s="25"/>
    </row>
    <row r="1149" spans="2:11" ht="14.5" customHeight="1" x14ac:dyDescent="0.35">
      <c r="B1149" s="25"/>
      <c r="C1149" s="25"/>
      <c r="D1149" s="25"/>
      <c r="E1149" s="25"/>
      <c r="F1149" s="25"/>
      <c r="G1149" s="25"/>
      <c r="H1149" s="25"/>
      <c r="I1149" s="25"/>
      <c r="J1149" s="25"/>
      <c r="K1149" s="25"/>
    </row>
    <row r="1150" spans="2:11" ht="14.5" customHeight="1" x14ac:dyDescent="0.35">
      <c r="B1150" s="25"/>
      <c r="C1150" s="25"/>
      <c r="D1150" s="25"/>
      <c r="E1150" s="25"/>
      <c r="F1150" s="25"/>
      <c r="G1150" s="25"/>
      <c r="H1150" s="25"/>
      <c r="I1150" s="25"/>
      <c r="J1150" s="25"/>
      <c r="K1150" s="25"/>
    </row>
    <row r="1151" spans="2:11" ht="14.5" customHeight="1" x14ac:dyDescent="0.35">
      <c r="B1151" s="25"/>
      <c r="C1151" s="25"/>
      <c r="D1151" s="25"/>
      <c r="E1151" s="25"/>
      <c r="F1151" s="25"/>
      <c r="G1151" s="25"/>
      <c r="H1151" s="25"/>
      <c r="I1151" s="25"/>
      <c r="J1151" s="25"/>
      <c r="K1151" s="25"/>
    </row>
    <row r="1152" spans="2:11" ht="14.5" customHeight="1" x14ac:dyDescent="0.35">
      <c r="B1152" s="25"/>
      <c r="C1152" s="25"/>
      <c r="D1152" s="25"/>
      <c r="E1152" s="25"/>
      <c r="F1152" s="25"/>
      <c r="G1152" s="25"/>
      <c r="H1152" s="25"/>
      <c r="I1152" s="25"/>
      <c r="J1152" s="25"/>
      <c r="K1152" s="25"/>
    </row>
    <row r="1153" spans="2:11" ht="14.5" customHeight="1" x14ac:dyDescent="0.35">
      <c r="B1153" s="25"/>
      <c r="C1153" s="25"/>
      <c r="D1153" s="25"/>
      <c r="E1153" s="25"/>
      <c r="F1153" s="25"/>
      <c r="G1153" s="25"/>
      <c r="H1153" s="25"/>
      <c r="I1153" s="25"/>
      <c r="J1153" s="25"/>
      <c r="K1153" s="25"/>
    </row>
    <row r="1154" spans="2:11" ht="14.5" customHeight="1" x14ac:dyDescent="0.35">
      <c r="B1154" s="25"/>
      <c r="C1154" s="25"/>
      <c r="D1154" s="25"/>
      <c r="E1154" s="25"/>
      <c r="F1154" s="25"/>
      <c r="G1154" s="25"/>
      <c r="H1154" s="25"/>
      <c r="I1154" s="25"/>
      <c r="J1154" s="25"/>
      <c r="K1154" s="25"/>
    </row>
    <row r="1155" spans="2:11" ht="14.5" customHeight="1" x14ac:dyDescent="0.35">
      <c r="B1155" s="25"/>
      <c r="C1155" s="25"/>
      <c r="D1155" s="25"/>
      <c r="E1155" s="25"/>
      <c r="F1155" s="25"/>
      <c r="G1155" s="25"/>
      <c r="H1155" s="25"/>
      <c r="I1155" s="25"/>
      <c r="J1155" s="25"/>
      <c r="K1155" s="25"/>
    </row>
    <row r="1156" spans="2:11" ht="14.5" customHeight="1" x14ac:dyDescent="0.35">
      <c r="B1156" s="25"/>
      <c r="C1156" s="25"/>
      <c r="D1156" s="25"/>
      <c r="E1156" s="25"/>
      <c r="F1156" s="25"/>
      <c r="G1156" s="25"/>
      <c r="H1156" s="25"/>
      <c r="I1156" s="25"/>
      <c r="J1156" s="25"/>
      <c r="K1156" s="25"/>
    </row>
    <row r="1157" spans="2:11" ht="14.5" customHeight="1" x14ac:dyDescent="0.35">
      <c r="B1157" s="25"/>
      <c r="C1157" s="25"/>
      <c r="D1157" s="25"/>
      <c r="E1157" s="25"/>
      <c r="F1157" s="25"/>
      <c r="G1157" s="25"/>
      <c r="H1157" s="25"/>
      <c r="I1157" s="25"/>
      <c r="J1157" s="25"/>
      <c r="K1157" s="25"/>
    </row>
    <row r="1158" spans="2:11" ht="14.5" customHeight="1" x14ac:dyDescent="0.35">
      <c r="B1158" s="25"/>
      <c r="C1158" s="25"/>
      <c r="D1158" s="25"/>
      <c r="E1158" s="25"/>
      <c r="F1158" s="25"/>
      <c r="G1158" s="25"/>
      <c r="H1158" s="25"/>
      <c r="I1158" s="25"/>
      <c r="J1158" s="25"/>
      <c r="K1158" s="25"/>
    </row>
    <row r="1159" spans="2:11" ht="14.5" customHeight="1" x14ac:dyDescent="0.35">
      <c r="B1159" s="25"/>
      <c r="C1159" s="25"/>
      <c r="D1159" s="25"/>
      <c r="E1159" s="25"/>
      <c r="F1159" s="25"/>
      <c r="G1159" s="25"/>
      <c r="H1159" s="25"/>
      <c r="I1159" s="25"/>
      <c r="J1159" s="25"/>
      <c r="K1159" s="25"/>
    </row>
    <row r="1160" spans="2:11" ht="14.5" customHeight="1" x14ac:dyDescent="0.35">
      <c r="B1160" s="25"/>
      <c r="C1160" s="25"/>
      <c r="D1160" s="25"/>
      <c r="E1160" s="25"/>
      <c r="F1160" s="25"/>
      <c r="G1160" s="25"/>
      <c r="H1160" s="25"/>
      <c r="I1160" s="25"/>
      <c r="J1160" s="25"/>
      <c r="K1160" s="25"/>
    </row>
    <row r="1161" spans="2:11" ht="14.5" customHeight="1" x14ac:dyDescent="0.35">
      <c r="B1161" s="25"/>
      <c r="C1161" s="25"/>
      <c r="D1161" s="25"/>
      <c r="E1161" s="25"/>
      <c r="F1161" s="25"/>
      <c r="G1161" s="25"/>
      <c r="H1161" s="25"/>
      <c r="I1161" s="25"/>
      <c r="J1161" s="25"/>
      <c r="K1161" s="25"/>
    </row>
    <row r="1162" spans="2:11" ht="14.5" customHeight="1" x14ac:dyDescent="0.35">
      <c r="B1162" s="25"/>
      <c r="C1162" s="25"/>
      <c r="D1162" s="25"/>
      <c r="E1162" s="25"/>
      <c r="F1162" s="25"/>
      <c r="G1162" s="25"/>
      <c r="H1162" s="25"/>
      <c r="I1162" s="25"/>
      <c r="J1162" s="25"/>
      <c r="K1162" s="25"/>
    </row>
    <row r="1163" spans="2:11" ht="14.5" customHeight="1" x14ac:dyDescent="0.35">
      <c r="B1163" s="25"/>
      <c r="C1163" s="25"/>
      <c r="D1163" s="25"/>
      <c r="E1163" s="25"/>
      <c r="F1163" s="25"/>
      <c r="G1163" s="25"/>
      <c r="H1163" s="25"/>
      <c r="I1163" s="25"/>
      <c r="J1163" s="25"/>
      <c r="K1163" s="25"/>
    </row>
    <row r="1164" spans="2:11" ht="14.5" customHeight="1" x14ac:dyDescent="0.35">
      <c r="B1164" s="25"/>
      <c r="C1164" s="25"/>
      <c r="D1164" s="25"/>
      <c r="E1164" s="25"/>
      <c r="F1164" s="25"/>
      <c r="G1164" s="25"/>
      <c r="H1164" s="25"/>
      <c r="I1164" s="25"/>
      <c r="J1164" s="25"/>
      <c r="K1164" s="25"/>
    </row>
    <row r="1165" spans="2:11" ht="14.5" customHeight="1" x14ac:dyDescent="0.35">
      <c r="B1165" s="25"/>
      <c r="C1165" s="25"/>
      <c r="D1165" s="25"/>
      <c r="E1165" s="25"/>
      <c r="F1165" s="25"/>
      <c r="G1165" s="25"/>
      <c r="H1165" s="25"/>
      <c r="I1165" s="25"/>
      <c r="J1165" s="25"/>
      <c r="K1165" s="25"/>
    </row>
    <row r="1166" spans="2:11" ht="14.5" customHeight="1" x14ac:dyDescent="0.35">
      <c r="B1166" s="25"/>
      <c r="C1166" s="25"/>
      <c r="D1166" s="25"/>
      <c r="E1166" s="25"/>
      <c r="F1166" s="25"/>
      <c r="G1166" s="25"/>
      <c r="H1166" s="25"/>
      <c r="I1166" s="25"/>
      <c r="J1166" s="25"/>
      <c r="K1166" s="25"/>
    </row>
    <row r="1167" spans="2:11" ht="14.5" customHeight="1" x14ac:dyDescent="0.35">
      <c r="B1167" s="25"/>
      <c r="C1167" s="25"/>
      <c r="D1167" s="25"/>
      <c r="E1167" s="25"/>
      <c r="F1167" s="25"/>
      <c r="G1167" s="25"/>
      <c r="H1167" s="25"/>
      <c r="I1167" s="25"/>
      <c r="J1167" s="25"/>
      <c r="K1167" s="25"/>
    </row>
    <row r="1168" spans="2:11" ht="14.5" customHeight="1" x14ac:dyDescent="0.35">
      <c r="B1168" s="25"/>
      <c r="C1168" s="25"/>
      <c r="D1168" s="25"/>
      <c r="E1168" s="25"/>
      <c r="F1168" s="25"/>
      <c r="G1168" s="25"/>
      <c r="H1168" s="25"/>
      <c r="I1168" s="25"/>
      <c r="J1168" s="25"/>
      <c r="K1168" s="25"/>
    </row>
    <row r="1169" spans="2:11" ht="14.5" customHeight="1" x14ac:dyDescent="0.35">
      <c r="B1169" s="25"/>
      <c r="C1169" s="25"/>
      <c r="D1169" s="25"/>
      <c r="E1169" s="25"/>
      <c r="F1169" s="25"/>
      <c r="G1169" s="25"/>
      <c r="H1169" s="25"/>
      <c r="I1169" s="25"/>
      <c r="J1169" s="25"/>
      <c r="K1169" s="25"/>
    </row>
    <row r="1170" spans="2:11" ht="14.5" customHeight="1" x14ac:dyDescent="0.35">
      <c r="B1170" s="25"/>
      <c r="C1170" s="25"/>
      <c r="D1170" s="25"/>
      <c r="E1170" s="25"/>
      <c r="F1170" s="25"/>
      <c r="G1170" s="25"/>
      <c r="H1170" s="25"/>
      <c r="I1170" s="25"/>
      <c r="J1170" s="25"/>
      <c r="K1170" s="25"/>
    </row>
    <row r="1171" spans="2:11" ht="14.5" customHeight="1" x14ac:dyDescent="0.35">
      <c r="B1171" s="25"/>
      <c r="C1171" s="25"/>
      <c r="D1171" s="25"/>
      <c r="E1171" s="25"/>
      <c r="F1171" s="25"/>
      <c r="G1171" s="25"/>
      <c r="H1171" s="25"/>
      <c r="I1171" s="25"/>
      <c r="J1171" s="25"/>
      <c r="K1171" s="25"/>
    </row>
    <row r="1172" spans="2:11" ht="14.5" customHeight="1" x14ac:dyDescent="0.35">
      <c r="B1172" s="25"/>
      <c r="C1172" s="25"/>
      <c r="D1172" s="25"/>
      <c r="E1172" s="25"/>
      <c r="F1172" s="25"/>
      <c r="G1172" s="25"/>
      <c r="H1172" s="25"/>
      <c r="I1172" s="25"/>
      <c r="J1172" s="25"/>
      <c r="K1172" s="25"/>
    </row>
    <row r="1173" spans="2:11" ht="14.5" customHeight="1" x14ac:dyDescent="0.35">
      <c r="B1173" s="25"/>
      <c r="C1173" s="25"/>
      <c r="D1173" s="25"/>
      <c r="E1173" s="25"/>
      <c r="F1173" s="25"/>
      <c r="G1173" s="25"/>
      <c r="H1173" s="25"/>
      <c r="I1173" s="25"/>
      <c r="J1173" s="25"/>
      <c r="K1173" s="25"/>
    </row>
    <row r="1174" spans="2:11" ht="14.5" customHeight="1" x14ac:dyDescent="0.35">
      <c r="B1174" s="25"/>
      <c r="C1174" s="25"/>
      <c r="D1174" s="25"/>
      <c r="E1174" s="25"/>
      <c r="F1174" s="25"/>
      <c r="G1174" s="25"/>
      <c r="H1174" s="25"/>
      <c r="I1174" s="25"/>
      <c r="J1174" s="25"/>
      <c r="K1174" s="25"/>
    </row>
    <row r="1175" spans="2:11" ht="14.5" customHeight="1" x14ac:dyDescent="0.35">
      <c r="B1175" s="25"/>
      <c r="C1175" s="25"/>
      <c r="D1175" s="25"/>
      <c r="E1175" s="25"/>
      <c r="F1175" s="25"/>
      <c r="G1175" s="25"/>
      <c r="H1175" s="25"/>
      <c r="I1175" s="25"/>
      <c r="J1175" s="25"/>
      <c r="K1175" s="25"/>
    </row>
    <row r="1176" spans="2:11" ht="14.5" customHeight="1" x14ac:dyDescent="0.35">
      <c r="B1176" s="25"/>
      <c r="C1176" s="25"/>
      <c r="D1176" s="25"/>
      <c r="E1176" s="25"/>
      <c r="F1176" s="25"/>
      <c r="G1176" s="25"/>
      <c r="H1176" s="25"/>
      <c r="I1176" s="25"/>
      <c r="J1176" s="25"/>
      <c r="K1176" s="25"/>
    </row>
    <row r="1177" spans="2:11" ht="14.5" customHeight="1" x14ac:dyDescent="0.35">
      <c r="B1177" s="25"/>
      <c r="C1177" s="25"/>
      <c r="D1177" s="25"/>
      <c r="E1177" s="25"/>
      <c r="F1177" s="25"/>
      <c r="G1177" s="25"/>
      <c r="H1177" s="25"/>
      <c r="I1177" s="25"/>
      <c r="J1177" s="25"/>
      <c r="K1177" s="25"/>
    </row>
    <row r="1178" spans="2:11" ht="14.5" customHeight="1" x14ac:dyDescent="0.35">
      <c r="B1178" s="25"/>
      <c r="C1178" s="25"/>
      <c r="D1178" s="25"/>
      <c r="E1178" s="25"/>
      <c r="F1178" s="25"/>
      <c r="G1178" s="25"/>
      <c r="H1178" s="25"/>
      <c r="I1178" s="25"/>
      <c r="J1178" s="25"/>
      <c r="K1178" s="25"/>
    </row>
    <row r="1179" spans="2:11" ht="14.5" customHeight="1" x14ac:dyDescent="0.35">
      <c r="B1179" s="25"/>
      <c r="C1179" s="25"/>
      <c r="D1179" s="25"/>
      <c r="E1179" s="25"/>
      <c r="F1179" s="25"/>
      <c r="G1179" s="25"/>
      <c r="H1179" s="25"/>
      <c r="I1179" s="25"/>
      <c r="J1179" s="25"/>
      <c r="K1179" s="25"/>
    </row>
    <row r="1180" spans="2:11" ht="14.5" customHeight="1" x14ac:dyDescent="0.35">
      <c r="B1180" s="25"/>
      <c r="C1180" s="25"/>
      <c r="D1180" s="25"/>
      <c r="E1180" s="25"/>
      <c r="F1180" s="25"/>
      <c r="G1180" s="25"/>
      <c r="H1180" s="25"/>
      <c r="I1180" s="25"/>
      <c r="J1180" s="25"/>
      <c r="K1180" s="25"/>
    </row>
    <row r="1181" spans="2:11" ht="14.5" customHeight="1" x14ac:dyDescent="0.35">
      <c r="B1181" s="25"/>
      <c r="C1181" s="25"/>
      <c r="D1181" s="25"/>
      <c r="E1181" s="25"/>
      <c r="F1181" s="25"/>
      <c r="G1181" s="25"/>
      <c r="H1181" s="25"/>
      <c r="I1181" s="25"/>
      <c r="J1181" s="25"/>
      <c r="K1181" s="25"/>
    </row>
    <row r="1182" spans="2:11" ht="14.5" customHeight="1" x14ac:dyDescent="0.35">
      <c r="B1182" s="25"/>
      <c r="C1182" s="25"/>
      <c r="D1182" s="25"/>
      <c r="E1182" s="25"/>
      <c r="F1182" s="25"/>
      <c r="G1182" s="25"/>
      <c r="H1182" s="25"/>
      <c r="I1182" s="25"/>
      <c r="J1182" s="25"/>
      <c r="K1182" s="25"/>
    </row>
    <row r="1183" spans="2:11" ht="14.5" customHeight="1" x14ac:dyDescent="0.35">
      <c r="B1183" s="25"/>
      <c r="C1183" s="25"/>
      <c r="D1183" s="25"/>
      <c r="E1183" s="25"/>
      <c r="F1183" s="25"/>
      <c r="G1183" s="25"/>
      <c r="H1183" s="25"/>
      <c r="I1183" s="25"/>
      <c r="J1183" s="25"/>
      <c r="K1183" s="25"/>
    </row>
    <row r="1184" spans="2:11" ht="14.5" customHeight="1" x14ac:dyDescent="0.35">
      <c r="B1184" s="25"/>
      <c r="C1184" s="25"/>
      <c r="D1184" s="25"/>
      <c r="E1184" s="25"/>
      <c r="F1184" s="25"/>
      <c r="G1184" s="25"/>
      <c r="H1184" s="25"/>
      <c r="I1184" s="25"/>
      <c r="J1184" s="25"/>
      <c r="K1184" s="25"/>
    </row>
    <row r="1185" spans="2:11" ht="14.5" customHeight="1" x14ac:dyDescent="0.35">
      <c r="B1185" s="25"/>
      <c r="C1185" s="25"/>
      <c r="D1185" s="25"/>
      <c r="E1185" s="25"/>
      <c r="F1185" s="25"/>
      <c r="G1185" s="25"/>
      <c r="H1185" s="25"/>
      <c r="I1185" s="25"/>
      <c r="J1185" s="25"/>
      <c r="K1185" s="25"/>
    </row>
    <row r="1186" spans="2:11" ht="14.5" customHeight="1" x14ac:dyDescent="0.35">
      <c r="B1186" s="25"/>
      <c r="C1186" s="25"/>
      <c r="D1186" s="25"/>
      <c r="E1186" s="25"/>
      <c r="F1186" s="25"/>
      <c r="G1186" s="25"/>
      <c r="H1186" s="25"/>
      <c r="I1186" s="25"/>
      <c r="J1186" s="25"/>
      <c r="K1186" s="25"/>
    </row>
    <row r="1187" spans="2:11" ht="14.5" customHeight="1" x14ac:dyDescent="0.35">
      <c r="B1187" s="25"/>
      <c r="C1187" s="25"/>
      <c r="D1187" s="25"/>
      <c r="E1187" s="25"/>
      <c r="F1187" s="25"/>
      <c r="G1187" s="25"/>
      <c r="H1187" s="25"/>
      <c r="I1187" s="25"/>
      <c r="J1187" s="25"/>
      <c r="K1187" s="25"/>
    </row>
    <row r="1188" spans="2:11" ht="14.5" customHeight="1" x14ac:dyDescent="0.35">
      <c r="B1188" s="25"/>
      <c r="C1188" s="25"/>
      <c r="D1188" s="25"/>
      <c r="E1188" s="25"/>
      <c r="F1188" s="25"/>
      <c r="G1188" s="25"/>
      <c r="H1188" s="25"/>
      <c r="I1188" s="25"/>
      <c r="J1188" s="25"/>
      <c r="K1188" s="25"/>
    </row>
    <row r="1189" spans="2:11" ht="14.5" customHeight="1" x14ac:dyDescent="0.35">
      <c r="B1189" s="25"/>
      <c r="C1189" s="25"/>
      <c r="D1189" s="25"/>
      <c r="E1189" s="25"/>
      <c r="F1189" s="25"/>
      <c r="G1189" s="25"/>
      <c r="H1189" s="25"/>
      <c r="I1189" s="25"/>
      <c r="J1189" s="25"/>
      <c r="K1189" s="25"/>
    </row>
    <row r="1190" spans="2:11" ht="14.5" customHeight="1" x14ac:dyDescent="0.35">
      <c r="B1190" s="25"/>
      <c r="C1190" s="25"/>
      <c r="D1190" s="25"/>
      <c r="E1190" s="25"/>
      <c r="F1190" s="25"/>
      <c r="G1190" s="25"/>
      <c r="H1190" s="25"/>
      <c r="I1190" s="25"/>
      <c r="J1190" s="25"/>
      <c r="K1190" s="25"/>
    </row>
    <row r="1191" spans="2:11" ht="14.5" customHeight="1" x14ac:dyDescent="0.35">
      <c r="B1191" s="25"/>
      <c r="C1191" s="25"/>
      <c r="D1191" s="25"/>
      <c r="E1191" s="25"/>
      <c r="F1191" s="25"/>
      <c r="G1191" s="25"/>
      <c r="H1191" s="25"/>
      <c r="I1191" s="25"/>
      <c r="J1191" s="25"/>
      <c r="K1191" s="25"/>
    </row>
    <row r="1192" spans="2:11" ht="14.5" customHeight="1" x14ac:dyDescent="0.35">
      <c r="B1192" s="25"/>
      <c r="C1192" s="25"/>
      <c r="D1192" s="25"/>
      <c r="E1192" s="25"/>
      <c r="F1192" s="25"/>
      <c r="G1192" s="25"/>
      <c r="H1192" s="25"/>
      <c r="I1192" s="25"/>
      <c r="J1192" s="25"/>
      <c r="K1192" s="25"/>
    </row>
    <row r="1193" spans="2:11" ht="14.5" customHeight="1" x14ac:dyDescent="0.35">
      <c r="B1193" s="25"/>
      <c r="C1193" s="25"/>
      <c r="D1193" s="25"/>
      <c r="E1193" s="25"/>
      <c r="F1193" s="25"/>
      <c r="G1193" s="25"/>
      <c r="H1193" s="25"/>
      <c r="I1193" s="25"/>
      <c r="J1193" s="25"/>
      <c r="K1193" s="25"/>
    </row>
    <row r="1194" spans="2:11" ht="14.5" customHeight="1" x14ac:dyDescent="0.35">
      <c r="B1194" s="25"/>
      <c r="C1194" s="25"/>
      <c r="D1194" s="25"/>
      <c r="E1194" s="25"/>
      <c r="F1194" s="25"/>
      <c r="G1194" s="25"/>
      <c r="H1194" s="25"/>
      <c r="I1194" s="25"/>
      <c r="J1194" s="25"/>
      <c r="K1194" s="25"/>
    </row>
    <row r="1195" spans="2:11" ht="14.5" customHeight="1" x14ac:dyDescent="0.35">
      <c r="B1195" s="25"/>
      <c r="C1195" s="25"/>
      <c r="D1195" s="25"/>
      <c r="E1195" s="25"/>
      <c r="F1195" s="25"/>
      <c r="G1195" s="25"/>
      <c r="H1195" s="25"/>
      <c r="I1195" s="25"/>
      <c r="J1195" s="25"/>
      <c r="K1195" s="25"/>
    </row>
    <row r="1196" spans="2:11" ht="14.5" customHeight="1" x14ac:dyDescent="0.35">
      <c r="B1196" s="25"/>
      <c r="C1196" s="25"/>
      <c r="D1196" s="25"/>
      <c r="E1196" s="25"/>
      <c r="F1196" s="25"/>
      <c r="G1196" s="25"/>
      <c r="H1196" s="25"/>
      <c r="I1196" s="25"/>
      <c r="J1196" s="25"/>
      <c r="K1196" s="25"/>
    </row>
    <row r="1197" spans="2:11" ht="14.5" customHeight="1" x14ac:dyDescent="0.35">
      <c r="B1197" s="25"/>
      <c r="C1197" s="25"/>
      <c r="D1197" s="25"/>
      <c r="E1197" s="25"/>
      <c r="F1197" s="25"/>
      <c r="G1197" s="25"/>
      <c r="H1197" s="25"/>
      <c r="I1197" s="25"/>
      <c r="J1197" s="25"/>
      <c r="K1197" s="25"/>
    </row>
    <row r="1198" spans="2:11" ht="14.5" customHeight="1" x14ac:dyDescent="0.35">
      <c r="B1198" s="25"/>
      <c r="C1198" s="25"/>
      <c r="D1198" s="25"/>
      <c r="E1198" s="25"/>
      <c r="F1198" s="25"/>
      <c r="G1198" s="25"/>
      <c r="H1198" s="25"/>
      <c r="I1198" s="25"/>
      <c r="J1198" s="25"/>
      <c r="K1198" s="25"/>
    </row>
    <row r="1199" spans="2:11" ht="14.5" customHeight="1" x14ac:dyDescent="0.35">
      <c r="B1199" s="25"/>
      <c r="C1199" s="25"/>
      <c r="D1199" s="25"/>
      <c r="E1199" s="25"/>
      <c r="F1199" s="25"/>
      <c r="G1199" s="25"/>
      <c r="H1199" s="25"/>
      <c r="I1199" s="25"/>
      <c r="J1199" s="25"/>
      <c r="K1199" s="25"/>
    </row>
    <row r="1200" spans="2:11" ht="14.5" customHeight="1" x14ac:dyDescent="0.35">
      <c r="B1200" s="25"/>
      <c r="C1200" s="25"/>
      <c r="D1200" s="25"/>
      <c r="E1200" s="25"/>
      <c r="F1200" s="25"/>
      <c r="G1200" s="25"/>
      <c r="H1200" s="25"/>
      <c r="I1200" s="25"/>
      <c r="J1200" s="25"/>
      <c r="K1200" s="25"/>
    </row>
    <row r="1201" spans="2:11" ht="14.5" customHeight="1" x14ac:dyDescent="0.35">
      <c r="B1201" s="25"/>
      <c r="C1201" s="25"/>
      <c r="D1201" s="25"/>
      <c r="E1201" s="25"/>
      <c r="F1201" s="25"/>
      <c r="G1201" s="25"/>
      <c r="H1201" s="25"/>
      <c r="I1201" s="25"/>
      <c r="J1201" s="25"/>
      <c r="K1201" s="25"/>
    </row>
    <row r="1202" spans="2:11" ht="14.5" customHeight="1" x14ac:dyDescent="0.35">
      <c r="B1202" s="25"/>
      <c r="C1202" s="25"/>
      <c r="D1202" s="25"/>
      <c r="E1202" s="25"/>
      <c r="F1202" s="25"/>
      <c r="G1202" s="25"/>
      <c r="H1202" s="25"/>
      <c r="I1202" s="25"/>
      <c r="J1202" s="25"/>
      <c r="K1202" s="25"/>
    </row>
    <row r="1203" spans="2:11" ht="14.5" customHeight="1" x14ac:dyDescent="0.35">
      <c r="B1203" s="25"/>
      <c r="C1203" s="25"/>
      <c r="D1203" s="25"/>
      <c r="E1203" s="25"/>
      <c r="F1203" s="25"/>
      <c r="G1203" s="25"/>
      <c r="H1203" s="25"/>
      <c r="I1203" s="25"/>
      <c r="J1203" s="25"/>
      <c r="K1203" s="25"/>
    </row>
    <row r="1204" spans="2:11" ht="14.5" customHeight="1" x14ac:dyDescent="0.35">
      <c r="B1204" s="25"/>
      <c r="C1204" s="25"/>
      <c r="D1204" s="25"/>
      <c r="E1204" s="25"/>
      <c r="F1204" s="25"/>
      <c r="G1204" s="25"/>
      <c r="H1204" s="25"/>
      <c r="I1204" s="25"/>
      <c r="J1204" s="25"/>
      <c r="K1204" s="25"/>
    </row>
    <row r="1205" spans="2:11" ht="14.5" customHeight="1" x14ac:dyDescent="0.35">
      <c r="B1205" s="25"/>
      <c r="C1205" s="25"/>
      <c r="D1205" s="25"/>
      <c r="E1205" s="25"/>
      <c r="F1205" s="25"/>
      <c r="G1205" s="25"/>
      <c r="H1205" s="25"/>
      <c r="I1205" s="25"/>
      <c r="J1205" s="25"/>
      <c r="K1205" s="25"/>
    </row>
    <row r="1206" spans="2:11" ht="14.5" customHeight="1" x14ac:dyDescent="0.35">
      <c r="B1206" s="25"/>
      <c r="C1206" s="25"/>
      <c r="D1206" s="25"/>
      <c r="E1206" s="25"/>
      <c r="F1206" s="25"/>
      <c r="G1206" s="25"/>
      <c r="H1206" s="25"/>
      <c r="I1206" s="25"/>
      <c r="J1206" s="25"/>
      <c r="K1206" s="25"/>
    </row>
    <row r="1207" spans="2:11" ht="14.5" customHeight="1" x14ac:dyDescent="0.35">
      <c r="B1207" s="25"/>
      <c r="C1207" s="25"/>
      <c r="D1207" s="25"/>
      <c r="E1207" s="25"/>
      <c r="F1207" s="25"/>
      <c r="G1207" s="25"/>
      <c r="H1207" s="25"/>
      <c r="I1207" s="25"/>
      <c r="J1207" s="25"/>
      <c r="K1207" s="25"/>
    </row>
    <row r="1208" spans="2:11" ht="14.5" customHeight="1" x14ac:dyDescent="0.35">
      <c r="B1208" s="25"/>
      <c r="C1208" s="25"/>
      <c r="D1208" s="25"/>
      <c r="E1208" s="25"/>
      <c r="F1208" s="25"/>
      <c r="G1208" s="25"/>
      <c r="H1208" s="25"/>
      <c r="I1208" s="25"/>
      <c r="J1208" s="25"/>
      <c r="K1208" s="25"/>
    </row>
    <row r="1209" spans="2:11" ht="14.5" customHeight="1" x14ac:dyDescent="0.35">
      <c r="B1209" s="25"/>
      <c r="C1209" s="25"/>
      <c r="D1209" s="25"/>
      <c r="E1209" s="25"/>
      <c r="F1209" s="25"/>
      <c r="G1209" s="25"/>
      <c r="H1209" s="25"/>
      <c r="I1209" s="25"/>
      <c r="J1209" s="25"/>
      <c r="K1209" s="25"/>
    </row>
    <row r="1210" spans="2:11" ht="14.5" customHeight="1" x14ac:dyDescent="0.35">
      <c r="B1210" s="25"/>
      <c r="C1210" s="25"/>
      <c r="D1210" s="25"/>
      <c r="E1210" s="25"/>
      <c r="F1210" s="25"/>
      <c r="G1210" s="25"/>
      <c r="H1210" s="25"/>
      <c r="I1210" s="25"/>
      <c r="J1210" s="25"/>
      <c r="K1210" s="25"/>
    </row>
    <row r="1211" spans="2:11" ht="14.5" customHeight="1" x14ac:dyDescent="0.35">
      <c r="B1211" s="25"/>
      <c r="C1211" s="25"/>
      <c r="D1211" s="25"/>
      <c r="E1211" s="25"/>
      <c r="F1211" s="25"/>
      <c r="G1211" s="25"/>
      <c r="H1211" s="25"/>
      <c r="I1211" s="25"/>
      <c r="J1211" s="25"/>
      <c r="K1211" s="25"/>
    </row>
    <row r="1212" spans="2:11" ht="14.5" customHeight="1" x14ac:dyDescent="0.35">
      <c r="B1212" s="25"/>
      <c r="C1212" s="25"/>
      <c r="D1212" s="25"/>
      <c r="E1212" s="25"/>
      <c r="F1212" s="25"/>
      <c r="G1212" s="25"/>
      <c r="H1212" s="25"/>
      <c r="I1212" s="25"/>
      <c r="J1212" s="25"/>
      <c r="K1212" s="25"/>
    </row>
    <row r="1213" spans="2:11" ht="14.5" customHeight="1" x14ac:dyDescent="0.35">
      <c r="B1213" s="25"/>
      <c r="C1213" s="25"/>
      <c r="D1213" s="25"/>
      <c r="E1213" s="25"/>
      <c r="F1213" s="25"/>
      <c r="G1213" s="25"/>
      <c r="H1213" s="25"/>
      <c r="I1213" s="25"/>
      <c r="J1213" s="25"/>
      <c r="K1213" s="25"/>
    </row>
    <row r="1214" spans="2:11" ht="14.5" customHeight="1" x14ac:dyDescent="0.35">
      <c r="B1214" s="25"/>
      <c r="C1214" s="25"/>
      <c r="D1214" s="25"/>
      <c r="E1214" s="25"/>
      <c r="F1214" s="25"/>
      <c r="G1214" s="25"/>
      <c r="H1214" s="25"/>
      <c r="I1214" s="25"/>
      <c r="J1214" s="25"/>
      <c r="K1214" s="25"/>
    </row>
    <row r="1215" spans="2:11" ht="14.5" customHeight="1" x14ac:dyDescent="0.35">
      <c r="B1215" s="25"/>
      <c r="C1215" s="25"/>
      <c r="D1215" s="25"/>
      <c r="E1215" s="25"/>
      <c r="F1215" s="25"/>
      <c r="G1215" s="25"/>
      <c r="H1215" s="25"/>
      <c r="I1215" s="25"/>
      <c r="J1215" s="25"/>
      <c r="K1215" s="25"/>
    </row>
    <row r="1216" spans="2:11" ht="14.5" customHeight="1" x14ac:dyDescent="0.35">
      <c r="B1216" s="25"/>
      <c r="C1216" s="25"/>
      <c r="D1216" s="25"/>
      <c r="E1216" s="25"/>
      <c r="F1216" s="25"/>
      <c r="G1216" s="25"/>
      <c r="H1216" s="25"/>
      <c r="I1216" s="25"/>
      <c r="J1216" s="25"/>
      <c r="K1216" s="25"/>
    </row>
    <row r="1217" spans="2:11" ht="14.5" customHeight="1" x14ac:dyDescent="0.35">
      <c r="B1217" s="25"/>
      <c r="C1217" s="25"/>
      <c r="D1217" s="25"/>
      <c r="E1217" s="25"/>
      <c r="F1217" s="25"/>
      <c r="G1217" s="25"/>
      <c r="H1217" s="25"/>
      <c r="I1217" s="25"/>
      <c r="J1217" s="25"/>
      <c r="K1217" s="25"/>
    </row>
    <row r="1218" spans="2:11" ht="14.5" customHeight="1" x14ac:dyDescent="0.35">
      <c r="B1218" s="25"/>
      <c r="C1218" s="25"/>
      <c r="D1218" s="25"/>
      <c r="E1218" s="25"/>
      <c r="F1218" s="25"/>
      <c r="G1218" s="25"/>
      <c r="H1218" s="25"/>
      <c r="I1218" s="25"/>
      <c r="J1218" s="25"/>
      <c r="K1218" s="25"/>
    </row>
    <row r="1219" spans="2:11" ht="14.5" customHeight="1" x14ac:dyDescent="0.35">
      <c r="B1219" s="25"/>
      <c r="C1219" s="25"/>
      <c r="D1219" s="25"/>
      <c r="E1219" s="25"/>
      <c r="F1219" s="25"/>
      <c r="G1219" s="25"/>
      <c r="H1219" s="25"/>
      <c r="I1219" s="25"/>
      <c r="J1219" s="25"/>
      <c r="K1219" s="25"/>
    </row>
    <row r="1220" spans="2:11" ht="14.5" customHeight="1" x14ac:dyDescent="0.35">
      <c r="B1220" s="25"/>
      <c r="C1220" s="25"/>
      <c r="D1220" s="25"/>
      <c r="E1220" s="25"/>
      <c r="F1220" s="25"/>
      <c r="G1220" s="25"/>
      <c r="H1220" s="25"/>
      <c r="I1220" s="25"/>
      <c r="J1220" s="25"/>
      <c r="K1220" s="25"/>
    </row>
    <row r="1221" spans="2:11" ht="14.5" customHeight="1" x14ac:dyDescent="0.35">
      <c r="B1221" s="25"/>
      <c r="C1221" s="25"/>
      <c r="D1221" s="25"/>
      <c r="E1221" s="25"/>
      <c r="F1221" s="25"/>
      <c r="G1221" s="25"/>
      <c r="H1221" s="25"/>
      <c r="I1221" s="25"/>
      <c r="J1221" s="25"/>
      <c r="K1221" s="25"/>
    </row>
    <row r="1222" spans="2:11" ht="14.5" customHeight="1" x14ac:dyDescent="0.35">
      <c r="B1222" s="25"/>
      <c r="C1222" s="25"/>
      <c r="D1222" s="25"/>
      <c r="E1222" s="25"/>
      <c r="F1222" s="25"/>
      <c r="G1222" s="25"/>
      <c r="H1222" s="25"/>
      <c r="I1222" s="25"/>
      <c r="J1222" s="25"/>
      <c r="K1222" s="25"/>
    </row>
    <row r="1223" spans="2:11" ht="14.5" customHeight="1" x14ac:dyDescent="0.35">
      <c r="B1223" s="25"/>
      <c r="C1223" s="25"/>
      <c r="D1223" s="25"/>
      <c r="E1223" s="25"/>
      <c r="F1223" s="25"/>
      <c r="G1223" s="25"/>
      <c r="H1223" s="25"/>
      <c r="I1223" s="25"/>
      <c r="J1223" s="25"/>
      <c r="K1223" s="25"/>
    </row>
    <row r="1224" spans="2:11" ht="14.5" customHeight="1" x14ac:dyDescent="0.35">
      <c r="B1224" s="25"/>
      <c r="C1224" s="25"/>
      <c r="D1224" s="25"/>
      <c r="E1224" s="25"/>
      <c r="F1224" s="25"/>
      <c r="G1224" s="25"/>
      <c r="H1224" s="25"/>
      <c r="I1224" s="25"/>
      <c r="J1224" s="25"/>
      <c r="K1224" s="25"/>
    </row>
    <row r="1225" spans="2:11" ht="14.5" customHeight="1" x14ac:dyDescent="0.35">
      <c r="B1225" s="25"/>
      <c r="C1225" s="25"/>
      <c r="D1225" s="25"/>
      <c r="E1225" s="25"/>
      <c r="F1225" s="25"/>
      <c r="G1225" s="25"/>
      <c r="H1225" s="25"/>
      <c r="I1225" s="25"/>
      <c r="J1225" s="25"/>
      <c r="K1225" s="25"/>
    </row>
    <row r="1226" spans="2:11" ht="14.5" customHeight="1" x14ac:dyDescent="0.35">
      <c r="B1226" s="25"/>
      <c r="C1226" s="25"/>
      <c r="D1226" s="25"/>
      <c r="E1226" s="25"/>
      <c r="F1226" s="25"/>
      <c r="G1226" s="25"/>
      <c r="H1226" s="25"/>
      <c r="I1226" s="25"/>
      <c r="J1226" s="25"/>
      <c r="K1226" s="25"/>
    </row>
    <row r="1227" spans="2:11" ht="14.5" customHeight="1" x14ac:dyDescent="0.35">
      <c r="B1227" s="25"/>
      <c r="C1227" s="25"/>
      <c r="D1227" s="25"/>
      <c r="E1227" s="25"/>
      <c r="F1227" s="25"/>
      <c r="G1227" s="25"/>
      <c r="H1227" s="25"/>
      <c r="I1227" s="25"/>
      <c r="J1227" s="25"/>
      <c r="K1227" s="25"/>
    </row>
    <row r="1228" spans="2:11" ht="14.5" customHeight="1" x14ac:dyDescent="0.35">
      <c r="B1228" s="25"/>
      <c r="C1228" s="25"/>
      <c r="D1228" s="25"/>
      <c r="E1228" s="25"/>
      <c r="F1228" s="25"/>
      <c r="G1228" s="25"/>
      <c r="H1228" s="25"/>
      <c r="I1228" s="25"/>
      <c r="J1228" s="25"/>
      <c r="K1228" s="25"/>
    </row>
    <row r="1229" spans="2:11" ht="14.5" customHeight="1" x14ac:dyDescent="0.35">
      <c r="B1229" s="25"/>
      <c r="C1229" s="25"/>
      <c r="D1229" s="25"/>
      <c r="E1229" s="25"/>
      <c r="F1229" s="25"/>
      <c r="G1229" s="25"/>
      <c r="H1229" s="25"/>
      <c r="I1229" s="25"/>
      <c r="J1229" s="25"/>
      <c r="K1229" s="25"/>
    </row>
    <row r="1230" spans="2:11" ht="14.5" customHeight="1" x14ac:dyDescent="0.35">
      <c r="B1230" s="25"/>
      <c r="C1230" s="25"/>
      <c r="D1230" s="25"/>
      <c r="E1230" s="25"/>
      <c r="F1230" s="25"/>
      <c r="G1230" s="25"/>
      <c r="H1230" s="25"/>
      <c r="I1230" s="25"/>
      <c r="J1230" s="25"/>
      <c r="K1230" s="25"/>
    </row>
    <row r="1231" spans="2:11" ht="14.5" customHeight="1" x14ac:dyDescent="0.35">
      <c r="B1231" s="25"/>
      <c r="C1231" s="25"/>
      <c r="D1231" s="25"/>
      <c r="E1231" s="25"/>
      <c r="F1231" s="25"/>
      <c r="G1231" s="25"/>
      <c r="H1231" s="25"/>
      <c r="I1231" s="25"/>
      <c r="J1231" s="25"/>
      <c r="K1231" s="25"/>
    </row>
    <row r="1232" spans="2:11" ht="14.5" customHeight="1" x14ac:dyDescent="0.35">
      <c r="B1232" s="25"/>
      <c r="C1232" s="25"/>
      <c r="D1232" s="25"/>
      <c r="E1232" s="25"/>
      <c r="F1232" s="25"/>
      <c r="G1232" s="25"/>
      <c r="H1232" s="25"/>
      <c r="I1232" s="25"/>
      <c r="J1232" s="25"/>
      <c r="K1232" s="25"/>
    </row>
    <row r="1233" spans="2:11" ht="14.5" customHeight="1" x14ac:dyDescent="0.35">
      <c r="B1233" s="25"/>
      <c r="C1233" s="25"/>
      <c r="D1233" s="25"/>
      <c r="E1233" s="25"/>
      <c r="F1233" s="25"/>
      <c r="G1233" s="25"/>
      <c r="H1233" s="25"/>
      <c r="I1233" s="25"/>
      <c r="J1233" s="25"/>
      <c r="K1233" s="25"/>
    </row>
    <row r="1234" spans="2:11" ht="14.5" customHeight="1" x14ac:dyDescent="0.35">
      <c r="B1234" s="25"/>
      <c r="C1234" s="25"/>
      <c r="D1234" s="25"/>
      <c r="E1234" s="25"/>
      <c r="F1234" s="25"/>
      <c r="G1234" s="25"/>
      <c r="H1234" s="25"/>
      <c r="I1234" s="25"/>
      <c r="J1234" s="25"/>
      <c r="K1234" s="25"/>
    </row>
    <row r="1235" spans="2:11" ht="14.5" customHeight="1" x14ac:dyDescent="0.35">
      <c r="B1235" s="25"/>
      <c r="C1235" s="25"/>
      <c r="D1235" s="25"/>
      <c r="E1235" s="25"/>
      <c r="F1235" s="25"/>
      <c r="G1235" s="25"/>
      <c r="H1235" s="25"/>
      <c r="I1235" s="25"/>
      <c r="J1235" s="25"/>
      <c r="K1235" s="25"/>
    </row>
    <row r="1236" spans="2:11" ht="14.5" customHeight="1" x14ac:dyDescent="0.35">
      <c r="B1236" s="25"/>
      <c r="C1236" s="25"/>
      <c r="D1236" s="25"/>
      <c r="E1236" s="25"/>
      <c r="F1236" s="25"/>
      <c r="G1236" s="25"/>
      <c r="H1236" s="25"/>
      <c r="I1236" s="25"/>
      <c r="J1236" s="25"/>
      <c r="K1236" s="25"/>
    </row>
    <row r="1237" spans="2:11" ht="14.5" customHeight="1" x14ac:dyDescent="0.35">
      <c r="B1237" s="25"/>
      <c r="C1237" s="25"/>
      <c r="D1237" s="25"/>
      <c r="E1237" s="25"/>
      <c r="F1237" s="25"/>
      <c r="G1237" s="25"/>
      <c r="H1237" s="25"/>
      <c r="I1237" s="25"/>
      <c r="J1237" s="25"/>
      <c r="K1237" s="25"/>
    </row>
    <row r="1238" spans="2:11" ht="14.5" customHeight="1" x14ac:dyDescent="0.35">
      <c r="B1238" s="25"/>
      <c r="C1238" s="25"/>
      <c r="D1238" s="25"/>
      <c r="E1238" s="25"/>
      <c r="F1238" s="25"/>
      <c r="G1238" s="25"/>
      <c r="H1238" s="25"/>
      <c r="I1238" s="25"/>
      <c r="J1238" s="25"/>
      <c r="K1238" s="25"/>
    </row>
    <row r="1239" spans="2:11" ht="14.5" customHeight="1" x14ac:dyDescent="0.35">
      <c r="B1239" s="25"/>
      <c r="C1239" s="25"/>
      <c r="D1239" s="25"/>
      <c r="E1239" s="25"/>
      <c r="F1239" s="25"/>
      <c r="G1239" s="25"/>
      <c r="H1239" s="25"/>
      <c r="I1239" s="25"/>
      <c r="J1239" s="25"/>
      <c r="K1239" s="25"/>
    </row>
    <row r="1240" spans="2:11" ht="14.5" customHeight="1" x14ac:dyDescent="0.35">
      <c r="B1240" s="25"/>
      <c r="C1240" s="25"/>
      <c r="D1240" s="25"/>
      <c r="E1240" s="25"/>
      <c r="F1240" s="25"/>
      <c r="G1240" s="25"/>
      <c r="H1240" s="25"/>
      <c r="I1240" s="25"/>
      <c r="J1240" s="25"/>
      <c r="K1240" s="25"/>
    </row>
    <row r="1241" spans="2:11" ht="14.5" customHeight="1" x14ac:dyDescent="0.35">
      <c r="B1241" s="25"/>
      <c r="C1241" s="25"/>
      <c r="D1241" s="25"/>
      <c r="E1241" s="25"/>
      <c r="F1241" s="25"/>
      <c r="G1241" s="25"/>
      <c r="H1241" s="25"/>
      <c r="I1241" s="25"/>
      <c r="J1241" s="25"/>
      <c r="K1241" s="25"/>
    </row>
    <row r="1242" spans="2:11" ht="14.5" customHeight="1" x14ac:dyDescent="0.35">
      <c r="B1242" s="25"/>
      <c r="C1242" s="25"/>
      <c r="D1242" s="25"/>
      <c r="E1242" s="25"/>
      <c r="F1242" s="25"/>
      <c r="G1242" s="25"/>
      <c r="H1242" s="25"/>
      <c r="I1242" s="25"/>
      <c r="J1242" s="25"/>
      <c r="K1242" s="25"/>
    </row>
    <row r="1243" spans="2:11" ht="14.5" customHeight="1" x14ac:dyDescent="0.35">
      <c r="B1243" s="25"/>
      <c r="C1243" s="25"/>
      <c r="D1243" s="25"/>
      <c r="E1243" s="25"/>
      <c r="F1243" s="25"/>
      <c r="G1243" s="25"/>
      <c r="H1243" s="25"/>
      <c r="I1243" s="25"/>
      <c r="J1243" s="25"/>
      <c r="K1243" s="25"/>
    </row>
    <row r="1244" spans="2:11" ht="14.5" customHeight="1" x14ac:dyDescent="0.35">
      <c r="B1244" s="25"/>
      <c r="C1244" s="25"/>
      <c r="D1244" s="25"/>
      <c r="E1244" s="25"/>
      <c r="F1244" s="25"/>
      <c r="G1244" s="25"/>
      <c r="H1244" s="25"/>
      <c r="I1244" s="25"/>
      <c r="J1244" s="25"/>
      <c r="K1244" s="25"/>
    </row>
    <row r="1245" spans="2:11" ht="14.5" customHeight="1" x14ac:dyDescent="0.35">
      <c r="B1245" s="25"/>
      <c r="C1245" s="25"/>
      <c r="D1245" s="25"/>
      <c r="E1245" s="25"/>
      <c r="F1245" s="25"/>
      <c r="G1245" s="25"/>
      <c r="H1245" s="25"/>
      <c r="I1245" s="25"/>
      <c r="J1245" s="25"/>
      <c r="K1245" s="25"/>
    </row>
    <row r="1246" spans="2:11" ht="14.5" customHeight="1" x14ac:dyDescent="0.35">
      <c r="B1246" s="25"/>
      <c r="C1246" s="25"/>
      <c r="D1246" s="25"/>
      <c r="E1246" s="25"/>
      <c r="F1246" s="25"/>
      <c r="G1246" s="25"/>
      <c r="H1246" s="25"/>
      <c r="I1246" s="25"/>
      <c r="J1246" s="25"/>
      <c r="K1246" s="25"/>
    </row>
    <row r="1247" spans="2:11" ht="14.5" customHeight="1" x14ac:dyDescent="0.35">
      <c r="B1247" s="25"/>
      <c r="C1247" s="25"/>
      <c r="D1247" s="25"/>
      <c r="E1247" s="25"/>
      <c r="F1247" s="25"/>
      <c r="G1247" s="25"/>
      <c r="H1247" s="25"/>
      <c r="I1247" s="25"/>
      <c r="J1247" s="25"/>
      <c r="K1247" s="25"/>
    </row>
    <row r="1248" spans="2:11" ht="14.5" customHeight="1" x14ac:dyDescent="0.35">
      <c r="B1248" s="25"/>
      <c r="C1248" s="25"/>
      <c r="D1248" s="25"/>
      <c r="E1248" s="25"/>
      <c r="F1248" s="25"/>
      <c r="G1248" s="25"/>
      <c r="H1248" s="25"/>
      <c r="I1248" s="25"/>
      <c r="J1248" s="25"/>
      <c r="K1248" s="25"/>
    </row>
    <row r="1249" spans="2:11" ht="14.5" customHeight="1" x14ac:dyDescent="0.35">
      <c r="B1249" s="25"/>
      <c r="C1249" s="25"/>
      <c r="D1249" s="25"/>
      <c r="E1249" s="25"/>
      <c r="F1249" s="25"/>
      <c r="G1249" s="25"/>
      <c r="H1249" s="25"/>
      <c r="I1249" s="25"/>
      <c r="J1249" s="25"/>
      <c r="K1249" s="25"/>
    </row>
    <row r="1250" spans="2:11" ht="14.5" customHeight="1" x14ac:dyDescent="0.35">
      <c r="B1250" s="25"/>
      <c r="C1250" s="25"/>
      <c r="D1250" s="25"/>
      <c r="E1250" s="25"/>
      <c r="F1250" s="25"/>
      <c r="G1250" s="25"/>
      <c r="H1250" s="25"/>
      <c r="I1250" s="25"/>
      <c r="J1250" s="25"/>
      <c r="K1250" s="25"/>
    </row>
    <row r="1251" spans="2:11" ht="14.5" customHeight="1" x14ac:dyDescent="0.35">
      <c r="B1251" s="25"/>
      <c r="C1251" s="25"/>
      <c r="D1251" s="25"/>
      <c r="E1251" s="25"/>
      <c r="F1251" s="25"/>
      <c r="G1251" s="25"/>
      <c r="H1251" s="25"/>
      <c r="I1251" s="25"/>
      <c r="J1251" s="25"/>
      <c r="K1251" s="25"/>
    </row>
    <row r="1252" spans="2:11" ht="14.5" customHeight="1" x14ac:dyDescent="0.35">
      <c r="B1252" s="25"/>
      <c r="C1252" s="25"/>
      <c r="D1252" s="25"/>
      <c r="E1252" s="25"/>
      <c r="F1252" s="25"/>
      <c r="G1252" s="25"/>
      <c r="H1252" s="25"/>
      <c r="I1252" s="25"/>
      <c r="J1252" s="25"/>
      <c r="K1252" s="25"/>
    </row>
    <row r="1253" spans="2:11" ht="14.5" customHeight="1" x14ac:dyDescent="0.35">
      <c r="B1253" s="25"/>
      <c r="C1253" s="25"/>
      <c r="D1253" s="25"/>
      <c r="E1253" s="25"/>
      <c r="F1253" s="25"/>
      <c r="G1253" s="25"/>
      <c r="H1253" s="25"/>
      <c r="I1253" s="25"/>
      <c r="J1253" s="25"/>
      <c r="K1253" s="25"/>
    </row>
    <row r="1254" spans="2:11" ht="14.5" customHeight="1" x14ac:dyDescent="0.35">
      <c r="B1254" s="25"/>
      <c r="C1254" s="25"/>
      <c r="D1254" s="25"/>
      <c r="E1254" s="25"/>
      <c r="F1254" s="25"/>
      <c r="G1254" s="25"/>
      <c r="H1254" s="25"/>
      <c r="I1254" s="25"/>
      <c r="J1254" s="25"/>
      <c r="K1254" s="25"/>
    </row>
    <row r="1255" spans="2:11" ht="14.5" customHeight="1" x14ac:dyDescent="0.35">
      <c r="B1255" s="25"/>
      <c r="C1255" s="25"/>
      <c r="D1255" s="25"/>
      <c r="E1255" s="25"/>
      <c r="F1255" s="25"/>
      <c r="G1255" s="25"/>
      <c r="H1255" s="25"/>
      <c r="I1255" s="25"/>
      <c r="J1255" s="25"/>
      <c r="K1255" s="25"/>
    </row>
    <row r="1256" spans="2:11" ht="14.5" customHeight="1" x14ac:dyDescent="0.35">
      <c r="B1256" s="25"/>
      <c r="C1256" s="25"/>
      <c r="D1256" s="25"/>
      <c r="E1256" s="25"/>
      <c r="F1256" s="25"/>
      <c r="G1256" s="25"/>
      <c r="H1256" s="25"/>
      <c r="I1256" s="25"/>
      <c r="J1256" s="25"/>
      <c r="K1256" s="25"/>
    </row>
    <row r="1257" spans="2:11" ht="14.5" customHeight="1" x14ac:dyDescent="0.35">
      <c r="B1257" s="25"/>
      <c r="C1257" s="25"/>
      <c r="D1257" s="25"/>
      <c r="E1257" s="25"/>
      <c r="F1257" s="25"/>
      <c r="G1257" s="25"/>
      <c r="H1257" s="25"/>
      <c r="I1257" s="25"/>
      <c r="J1257" s="25"/>
      <c r="K1257" s="25"/>
    </row>
    <row r="1258" spans="2:11" ht="14.5" customHeight="1" x14ac:dyDescent="0.35">
      <c r="B1258" s="25"/>
      <c r="C1258" s="25"/>
      <c r="D1258" s="25"/>
      <c r="E1258" s="25"/>
      <c r="F1258" s="25"/>
      <c r="G1258" s="25"/>
      <c r="H1258" s="25"/>
      <c r="I1258" s="25"/>
      <c r="J1258" s="25"/>
      <c r="K1258" s="25"/>
    </row>
    <row r="1259" spans="2:11" ht="14.5" customHeight="1" x14ac:dyDescent="0.35">
      <c r="B1259" s="25"/>
      <c r="C1259" s="25"/>
      <c r="D1259" s="25"/>
      <c r="E1259" s="25"/>
      <c r="F1259" s="25"/>
      <c r="G1259" s="25"/>
      <c r="H1259" s="25"/>
      <c r="I1259" s="25"/>
      <c r="J1259" s="25"/>
      <c r="K1259" s="25"/>
    </row>
    <row r="1260" spans="2:11" ht="14.5" customHeight="1" x14ac:dyDescent="0.35">
      <c r="B1260" s="25"/>
      <c r="C1260" s="25"/>
      <c r="D1260" s="25"/>
      <c r="E1260" s="25"/>
      <c r="F1260" s="25"/>
      <c r="G1260" s="25"/>
      <c r="H1260" s="25"/>
      <c r="I1260" s="25"/>
      <c r="J1260" s="25"/>
      <c r="K1260" s="25"/>
    </row>
    <row r="1261" spans="2:11" ht="14.5" customHeight="1" x14ac:dyDescent="0.35">
      <c r="B1261" s="25"/>
      <c r="C1261" s="25"/>
      <c r="D1261" s="25"/>
      <c r="E1261" s="25"/>
      <c r="F1261" s="25"/>
      <c r="G1261" s="25"/>
      <c r="H1261" s="25"/>
      <c r="I1261" s="25"/>
      <c r="J1261" s="25"/>
      <c r="K1261" s="25"/>
    </row>
    <row r="1262" spans="2:11" ht="14.5" customHeight="1" x14ac:dyDescent="0.35">
      <c r="B1262" s="25"/>
      <c r="C1262" s="25"/>
      <c r="D1262" s="25"/>
      <c r="E1262" s="25"/>
      <c r="F1262" s="25"/>
      <c r="G1262" s="25"/>
      <c r="H1262" s="25"/>
      <c r="I1262" s="25"/>
      <c r="J1262" s="25"/>
      <c r="K1262" s="25"/>
    </row>
    <row r="1263" spans="2:11" ht="14.5" customHeight="1" x14ac:dyDescent="0.35">
      <c r="B1263" s="25"/>
      <c r="C1263" s="25"/>
      <c r="D1263" s="25"/>
      <c r="E1263" s="25"/>
      <c r="F1263" s="25"/>
      <c r="G1263" s="25"/>
      <c r="H1263" s="25"/>
      <c r="I1263" s="25"/>
      <c r="J1263" s="25"/>
      <c r="K1263" s="25"/>
    </row>
    <row r="1264" spans="2:11" ht="14.5" customHeight="1" x14ac:dyDescent="0.35">
      <c r="B1264" s="25"/>
      <c r="C1264" s="25"/>
      <c r="D1264" s="25"/>
      <c r="E1264" s="25"/>
      <c r="F1264" s="25"/>
      <c r="G1264" s="25"/>
      <c r="H1264" s="25"/>
      <c r="I1264" s="25"/>
      <c r="J1264" s="25"/>
      <c r="K1264" s="25"/>
    </row>
    <row r="1265" spans="2:11" ht="14.5" customHeight="1" x14ac:dyDescent="0.35">
      <c r="B1265" s="25"/>
      <c r="C1265" s="25"/>
      <c r="D1265" s="25"/>
      <c r="E1265" s="25"/>
      <c r="F1265" s="25"/>
      <c r="G1265" s="25"/>
      <c r="H1265" s="25"/>
      <c r="I1265" s="25"/>
      <c r="J1265" s="25"/>
      <c r="K1265" s="25"/>
    </row>
    <row r="1266" spans="2:11" ht="14.5" customHeight="1" x14ac:dyDescent="0.35">
      <c r="B1266" s="25"/>
      <c r="C1266" s="25"/>
      <c r="D1266" s="25"/>
      <c r="E1266" s="25"/>
      <c r="F1266" s="25"/>
      <c r="G1266" s="25"/>
      <c r="H1266" s="25"/>
      <c r="I1266" s="25"/>
      <c r="J1266" s="25"/>
      <c r="K1266" s="25"/>
    </row>
    <row r="1267" spans="2:11" ht="14.5" customHeight="1" x14ac:dyDescent="0.35">
      <c r="B1267" s="25"/>
      <c r="C1267" s="25"/>
      <c r="D1267" s="25"/>
      <c r="E1267" s="25"/>
      <c r="F1267" s="25"/>
      <c r="G1267" s="25"/>
      <c r="H1267" s="25"/>
      <c r="I1267" s="25"/>
      <c r="J1267" s="25"/>
      <c r="K1267" s="25"/>
    </row>
    <row r="1268" spans="2:11" ht="14.5" customHeight="1" x14ac:dyDescent="0.35">
      <c r="B1268" s="25"/>
      <c r="C1268" s="25"/>
      <c r="D1268" s="25"/>
      <c r="E1268" s="25"/>
      <c r="F1268" s="25"/>
      <c r="G1268" s="25"/>
      <c r="H1268" s="25"/>
      <c r="I1268" s="25"/>
      <c r="J1268" s="25"/>
      <c r="K1268" s="25"/>
    </row>
    <row r="1269" spans="2:11" ht="14.5" customHeight="1" x14ac:dyDescent="0.35">
      <c r="B1269" s="25"/>
      <c r="C1269" s="25"/>
      <c r="D1269" s="25"/>
      <c r="E1269" s="25"/>
      <c r="F1269" s="25"/>
      <c r="G1269" s="25"/>
      <c r="H1269" s="25"/>
      <c r="I1269" s="25"/>
      <c r="J1269" s="25"/>
      <c r="K1269" s="25"/>
    </row>
    <row r="1270" spans="2:11" ht="14.5" customHeight="1" x14ac:dyDescent="0.35">
      <c r="B1270" s="25"/>
      <c r="C1270" s="25"/>
      <c r="D1270" s="25"/>
      <c r="E1270" s="25"/>
      <c r="F1270" s="25"/>
      <c r="G1270" s="25"/>
      <c r="H1270" s="25"/>
      <c r="I1270" s="25"/>
      <c r="J1270" s="25"/>
      <c r="K1270" s="25"/>
    </row>
    <row r="1271" spans="2:11" ht="14.5" customHeight="1" x14ac:dyDescent="0.35">
      <c r="B1271" s="25"/>
      <c r="C1271" s="25"/>
      <c r="D1271" s="25"/>
      <c r="E1271" s="25"/>
      <c r="F1271" s="25"/>
      <c r="G1271" s="25"/>
      <c r="H1271" s="25"/>
      <c r="I1271" s="25"/>
      <c r="J1271" s="25"/>
      <c r="K1271" s="25"/>
    </row>
    <row r="1272" spans="2:11" ht="14.5" customHeight="1" x14ac:dyDescent="0.35">
      <c r="B1272" s="25"/>
      <c r="C1272" s="25"/>
      <c r="D1272" s="25"/>
      <c r="E1272" s="25"/>
      <c r="F1272" s="25"/>
      <c r="G1272" s="25"/>
      <c r="H1272" s="25"/>
      <c r="I1272" s="25"/>
      <c r="J1272" s="25"/>
      <c r="K1272" s="25"/>
    </row>
    <row r="1273" spans="2:11" ht="14.5" customHeight="1" x14ac:dyDescent="0.35">
      <c r="B1273" s="25"/>
      <c r="C1273" s="25"/>
      <c r="D1273" s="25"/>
      <c r="E1273" s="25"/>
      <c r="F1273" s="25"/>
      <c r="G1273" s="25"/>
      <c r="H1273" s="25"/>
      <c r="I1273" s="25"/>
      <c r="J1273" s="25"/>
      <c r="K1273" s="25"/>
    </row>
    <row r="1274" spans="2:11" ht="14.5" customHeight="1" x14ac:dyDescent="0.35">
      <c r="B1274" s="25"/>
      <c r="C1274" s="25"/>
      <c r="D1274" s="25"/>
      <c r="E1274" s="25"/>
      <c r="F1274" s="25"/>
      <c r="G1274" s="25"/>
      <c r="H1274" s="25"/>
      <c r="I1274" s="25"/>
      <c r="J1274" s="25"/>
      <c r="K1274" s="25"/>
    </row>
    <row r="1275" spans="2:11" ht="14.5" customHeight="1" x14ac:dyDescent="0.35">
      <c r="B1275" s="25"/>
      <c r="C1275" s="25"/>
      <c r="D1275" s="25"/>
      <c r="E1275" s="25"/>
      <c r="F1275" s="25"/>
      <c r="G1275" s="25"/>
      <c r="H1275" s="25"/>
      <c r="I1275" s="25"/>
      <c r="J1275" s="25"/>
      <c r="K1275" s="25"/>
    </row>
    <row r="1276" spans="2:11" ht="14.5" customHeight="1" x14ac:dyDescent="0.35">
      <c r="B1276" s="25"/>
      <c r="C1276" s="25"/>
      <c r="D1276" s="25"/>
      <c r="E1276" s="25"/>
      <c r="F1276" s="25"/>
      <c r="G1276" s="25"/>
      <c r="H1276" s="25"/>
      <c r="I1276" s="25"/>
      <c r="J1276" s="25"/>
      <c r="K1276" s="25"/>
    </row>
    <row r="1277" spans="2:11" ht="14.5" customHeight="1" x14ac:dyDescent="0.35">
      <c r="B1277" s="25"/>
      <c r="C1277" s="25"/>
      <c r="D1277" s="25"/>
      <c r="E1277" s="25"/>
      <c r="F1277" s="25"/>
      <c r="G1277" s="25"/>
      <c r="H1277" s="25"/>
      <c r="I1277" s="25"/>
      <c r="J1277" s="25"/>
      <c r="K1277" s="25"/>
    </row>
    <row r="1278" spans="2:11" ht="14.5" customHeight="1" x14ac:dyDescent="0.35">
      <c r="B1278" s="25"/>
      <c r="C1278" s="25"/>
      <c r="D1278" s="25"/>
      <c r="E1278" s="25"/>
      <c r="F1278" s="25"/>
      <c r="G1278" s="25"/>
      <c r="H1278" s="25"/>
      <c r="I1278" s="25"/>
      <c r="J1278" s="25"/>
      <c r="K1278" s="25"/>
    </row>
    <row r="1279" spans="2:11" ht="14.5" customHeight="1" x14ac:dyDescent="0.35">
      <c r="B1279" s="25"/>
      <c r="C1279" s="25"/>
      <c r="D1279" s="25"/>
      <c r="E1279" s="25"/>
      <c r="F1279" s="25"/>
      <c r="G1279" s="25"/>
      <c r="H1279" s="25"/>
      <c r="I1279" s="25"/>
      <c r="J1279" s="25"/>
      <c r="K1279" s="25"/>
    </row>
    <row r="1280" spans="2:11" ht="14.5" customHeight="1" x14ac:dyDescent="0.35">
      <c r="B1280" s="25"/>
      <c r="C1280" s="25"/>
      <c r="D1280" s="25"/>
      <c r="E1280" s="25"/>
      <c r="F1280" s="25"/>
      <c r="G1280" s="25"/>
      <c r="H1280" s="25"/>
      <c r="I1280" s="25"/>
      <c r="J1280" s="25"/>
      <c r="K1280" s="25"/>
    </row>
    <row r="1281" spans="2:11" ht="14.5" customHeight="1" x14ac:dyDescent="0.35">
      <c r="B1281" s="25"/>
      <c r="C1281" s="25"/>
      <c r="D1281" s="25"/>
      <c r="E1281" s="25"/>
      <c r="F1281" s="25"/>
      <c r="G1281" s="25"/>
      <c r="H1281" s="25"/>
      <c r="I1281" s="25"/>
      <c r="J1281" s="25"/>
      <c r="K1281" s="25"/>
    </row>
    <row r="1282" spans="2:11" ht="14.5" customHeight="1" x14ac:dyDescent="0.35">
      <c r="B1282" s="25"/>
      <c r="C1282" s="25"/>
      <c r="D1282" s="25"/>
      <c r="E1282" s="25"/>
      <c r="F1282" s="25"/>
      <c r="G1282" s="25"/>
      <c r="H1282" s="25"/>
      <c r="I1282" s="25"/>
      <c r="J1282" s="25"/>
      <c r="K1282" s="25"/>
    </row>
    <row r="1283" spans="2:11" ht="14.5" customHeight="1" x14ac:dyDescent="0.35">
      <c r="B1283" s="25"/>
      <c r="C1283" s="25"/>
      <c r="D1283" s="25"/>
      <c r="E1283" s="25"/>
      <c r="F1283" s="25"/>
      <c r="G1283" s="25"/>
      <c r="H1283" s="25"/>
      <c r="I1283" s="25"/>
      <c r="J1283" s="25"/>
      <c r="K1283" s="25"/>
    </row>
    <row r="1284" spans="2:11" ht="14.5" customHeight="1" x14ac:dyDescent="0.35">
      <c r="B1284" s="25"/>
      <c r="C1284" s="25"/>
      <c r="D1284" s="25"/>
      <c r="E1284" s="25"/>
      <c r="F1284" s="25"/>
      <c r="G1284" s="25"/>
      <c r="H1284" s="25"/>
      <c r="I1284" s="25"/>
      <c r="J1284" s="25"/>
      <c r="K1284" s="25"/>
    </row>
    <row r="1285" spans="2:11" ht="14.5" customHeight="1" x14ac:dyDescent="0.35">
      <c r="B1285" s="25"/>
      <c r="C1285" s="25"/>
      <c r="D1285" s="25"/>
      <c r="E1285" s="25"/>
      <c r="F1285" s="25"/>
      <c r="G1285" s="25"/>
      <c r="H1285" s="25"/>
      <c r="I1285" s="25"/>
      <c r="J1285" s="25"/>
      <c r="K1285" s="25"/>
    </row>
    <row r="1286" spans="2:11" ht="14.5" customHeight="1" x14ac:dyDescent="0.35">
      <c r="B1286" s="25"/>
      <c r="C1286" s="25"/>
      <c r="D1286" s="25"/>
      <c r="E1286" s="25"/>
      <c r="F1286" s="25"/>
      <c r="G1286" s="25"/>
      <c r="H1286" s="25"/>
      <c r="I1286" s="25"/>
      <c r="J1286" s="25"/>
      <c r="K1286" s="25"/>
    </row>
    <row r="1287" spans="2:11" ht="14.5" customHeight="1" x14ac:dyDescent="0.35">
      <c r="B1287" s="25"/>
      <c r="C1287" s="25"/>
      <c r="D1287" s="25"/>
      <c r="E1287" s="25"/>
      <c r="F1287" s="25"/>
      <c r="G1287" s="25"/>
      <c r="H1287" s="25"/>
      <c r="I1287" s="25"/>
      <c r="J1287" s="25"/>
      <c r="K1287" s="25"/>
    </row>
    <row r="1288" spans="2:11" ht="14.5" customHeight="1" x14ac:dyDescent="0.35">
      <c r="B1288" s="25"/>
      <c r="C1288" s="25"/>
      <c r="D1288" s="25"/>
      <c r="E1288" s="25"/>
      <c r="F1288" s="25"/>
      <c r="G1288" s="25"/>
      <c r="H1288" s="25"/>
      <c r="I1288" s="25"/>
      <c r="J1288" s="25"/>
      <c r="K1288" s="25"/>
    </row>
    <row r="1289" spans="2:11" ht="14.5" customHeight="1" x14ac:dyDescent="0.35">
      <c r="B1289" s="25"/>
      <c r="C1289" s="25"/>
      <c r="D1289" s="25"/>
      <c r="E1289" s="25"/>
      <c r="F1289" s="25"/>
      <c r="G1289" s="25"/>
      <c r="H1289" s="25"/>
      <c r="I1289" s="25"/>
      <c r="J1289" s="25"/>
      <c r="K1289" s="25"/>
    </row>
    <row r="1290" spans="2:11" ht="14.5" customHeight="1" x14ac:dyDescent="0.35">
      <c r="B1290" s="25"/>
      <c r="C1290" s="25"/>
      <c r="D1290" s="25"/>
      <c r="E1290" s="25"/>
      <c r="F1290" s="25"/>
      <c r="G1290" s="25"/>
      <c r="H1290" s="25"/>
      <c r="I1290" s="25"/>
      <c r="J1290" s="25"/>
      <c r="K1290" s="25"/>
    </row>
    <row r="1291" spans="2:11" ht="14.5" customHeight="1" x14ac:dyDescent="0.35">
      <c r="B1291" s="25"/>
      <c r="C1291" s="25"/>
      <c r="D1291" s="25"/>
      <c r="E1291" s="25"/>
      <c r="F1291" s="25"/>
      <c r="G1291" s="25"/>
      <c r="H1291" s="25"/>
      <c r="I1291" s="25"/>
      <c r="J1291" s="25"/>
      <c r="K1291" s="25"/>
    </row>
    <row r="1292" spans="2:11" ht="14.5" customHeight="1" x14ac:dyDescent="0.35">
      <c r="B1292" s="25"/>
      <c r="C1292" s="25"/>
      <c r="D1292" s="25"/>
      <c r="E1292" s="25"/>
      <c r="F1292" s="25"/>
      <c r="G1292" s="25"/>
      <c r="H1292" s="25"/>
      <c r="I1292" s="25"/>
      <c r="J1292" s="25"/>
      <c r="K1292" s="25"/>
    </row>
    <row r="1293" spans="2:11" ht="14.5" customHeight="1" x14ac:dyDescent="0.35">
      <c r="B1293" s="25"/>
      <c r="C1293" s="25"/>
      <c r="D1293" s="25"/>
      <c r="E1293" s="25"/>
      <c r="F1293" s="25"/>
      <c r="G1293" s="25"/>
      <c r="H1293" s="25"/>
      <c r="I1293" s="25"/>
      <c r="J1293" s="25"/>
      <c r="K1293" s="25"/>
    </row>
    <row r="1294" spans="2:11" ht="14.5" customHeight="1" x14ac:dyDescent="0.35">
      <c r="B1294" s="25"/>
      <c r="C1294" s="25"/>
      <c r="D1294" s="25"/>
      <c r="E1294" s="25"/>
      <c r="F1294" s="25"/>
      <c r="G1294" s="25"/>
      <c r="H1294" s="25"/>
      <c r="I1294" s="25"/>
      <c r="J1294" s="25"/>
      <c r="K1294" s="25"/>
    </row>
    <row r="1295" spans="2:11" ht="14.5" customHeight="1" x14ac:dyDescent="0.35">
      <c r="B1295" s="25"/>
      <c r="C1295" s="25"/>
      <c r="D1295" s="25"/>
      <c r="E1295" s="25"/>
      <c r="F1295" s="25"/>
      <c r="G1295" s="25"/>
      <c r="H1295" s="25"/>
      <c r="I1295" s="25"/>
      <c r="J1295" s="25"/>
      <c r="K1295" s="25"/>
    </row>
    <row r="1296" spans="2:11" ht="14.5" customHeight="1" x14ac:dyDescent="0.35">
      <c r="B1296" s="25"/>
      <c r="C1296" s="25"/>
      <c r="D1296" s="25"/>
      <c r="E1296" s="25"/>
      <c r="F1296" s="25"/>
      <c r="G1296" s="25"/>
      <c r="H1296" s="25"/>
      <c r="I1296" s="25"/>
      <c r="J1296" s="25"/>
      <c r="K1296" s="25"/>
    </row>
    <row r="1297" spans="2:11" ht="14.5" customHeight="1" x14ac:dyDescent="0.35">
      <c r="B1297" s="25"/>
      <c r="C1297" s="25"/>
      <c r="D1297" s="25"/>
      <c r="E1297" s="25"/>
      <c r="F1297" s="25"/>
      <c r="G1297" s="25"/>
      <c r="H1297" s="25"/>
      <c r="I1297" s="25"/>
      <c r="J1297" s="25"/>
      <c r="K1297" s="25"/>
    </row>
    <row r="1298" spans="2:11" ht="14.5" customHeight="1" x14ac:dyDescent="0.35">
      <c r="B1298" s="25"/>
      <c r="C1298" s="25"/>
      <c r="D1298" s="25"/>
      <c r="E1298" s="25"/>
      <c r="F1298" s="25"/>
      <c r="G1298" s="25"/>
      <c r="H1298" s="25"/>
      <c r="I1298" s="25"/>
      <c r="J1298" s="25"/>
      <c r="K1298" s="25"/>
    </row>
    <row r="1299" spans="2:11" ht="14.5" customHeight="1" x14ac:dyDescent="0.35">
      <c r="B1299" s="25"/>
      <c r="C1299" s="25"/>
      <c r="D1299" s="25"/>
      <c r="E1299" s="25"/>
      <c r="F1299" s="25"/>
      <c r="G1299" s="25"/>
      <c r="H1299" s="25"/>
      <c r="I1299" s="25"/>
      <c r="J1299" s="25"/>
      <c r="K1299" s="25"/>
    </row>
    <row r="1300" spans="2:11" ht="14.5" customHeight="1" x14ac:dyDescent="0.35">
      <c r="B1300" s="25"/>
      <c r="C1300" s="25"/>
      <c r="D1300" s="25"/>
      <c r="E1300" s="25"/>
      <c r="F1300" s="25"/>
      <c r="G1300" s="25"/>
      <c r="H1300" s="25"/>
      <c r="I1300" s="25"/>
      <c r="J1300" s="25"/>
      <c r="K1300" s="25"/>
    </row>
    <row r="1301" spans="2:11" ht="14.5" customHeight="1" x14ac:dyDescent="0.35">
      <c r="B1301" s="25"/>
      <c r="C1301" s="25"/>
      <c r="D1301" s="25"/>
      <c r="E1301" s="25"/>
      <c r="F1301" s="25"/>
      <c r="G1301" s="25"/>
      <c r="H1301" s="25"/>
      <c r="I1301" s="25"/>
      <c r="J1301" s="25"/>
      <c r="K1301" s="25"/>
    </row>
    <row r="1302" spans="2:11" ht="14.5" customHeight="1" x14ac:dyDescent="0.35">
      <c r="B1302" s="25"/>
      <c r="C1302" s="25"/>
      <c r="D1302" s="25"/>
      <c r="E1302" s="25"/>
      <c r="F1302" s="25"/>
      <c r="G1302" s="25"/>
      <c r="H1302" s="25"/>
      <c r="I1302" s="25"/>
      <c r="J1302" s="25"/>
      <c r="K1302" s="25"/>
    </row>
    <row r="1303" spans="2:11" ht="14.5" customHeight="1" x14ac:dyDescent="0.35">
      <c r="B1303" s="25"/>
      <c r="C1303" s="25"/>
      <c r="D1303" s="25"/>
      <c r="E1303" s="25"/>
      <c r="F1303" s="25"/>
      <c r="G1303" s="25"/>
      <c r="H1303" s="25"/>
      <c r="I1303" s="25"/>
      <c r="J1303" s="25"/>
      <c r="K1303" s="25"/>
    </row>
    <row r="1304" spans="2:11" ht="14.5" customHeight="1" x14ac:dyDescent="0.35">
      <c r="B1304" s="25"/>
      <c r="C1304" s="25"/>
      <c r="D1304" s="25"/>
      <c r="E1304" s="25"/>
      <c r="F1304" s="25"/>
      <c r="G1304" s="25"/>
      <c r="H1304" s="25"/>
      <c r="I1304" s="25"/>
      <c r="J1304" s="25"/>
      <c r="K1304" s="25"/>
    </row>
    <row r="1305" spans="2:11" ht="14.5" customHeight="1" x14ac:dyDescent="0.35">
      <c r="B1305" s="25"/>
      <c r="C1305" s="25"/>
      <c r="D1305" s="25"/>
      <c r="E1305" s="25"/>
      <c r="F1305" s="25"/>
      <c r="G1305" s="25"/>
      <c r="H1305" s="25"/>
      <c r="I1305" s="25"/>
      <c r="J1305" s="25"/>
      <c r="K1305" s="25"/>
    </row>
    <row r="1306" spans="2:11" ht="14.5" customHeight="1" x14ac:dyDescent="0.35">
      <c r="B1306" s="25"/>
      <c r="C1306" s="25"/>
      <c r="D1306" s="25"/>
      <c r="E1306" s="25"/>
      <c r="F1306" s="25"/>
      <c r="G1306" s="25"/>
      <c r="H1306" s="25"/>
      <c r="I1306" s="25"/>
      <c r="J1306" s="25"/>
      <c r="K1306" s="25"/>
    </row>
    <row r="1307" spans="2:11" ht="14.5" customHeight="1" x14ac:dyDescent="0.35">
      <c r="B1307" s="25"/>
      <c r="C1307" s="25"/>
      <c r="D1307" s="25"/>
      <c r="E1307" s="25"/>
      <c r="F1307" s="25"/>
      <c r="G1307" s="25"/>
      <c r="H1307" s="25"/>
      <c r="I1307" s="25"/>
      <c r="J1307" s="25"/>
      <c r="K1307" s="25"/>
    </row>
    <row r="1308" spans="2:11" ht="14.5" customHeight="1" x14ac:dyDescent="0.35">
      <c r="B1308" s="25"/>
      <c r="C1308" s="25"/>
      <c r="D1308" s="25"/>
      <c r="E1308" s="25"/>
      <c r="F1308" s="25"/>
      <c r="G1308" s="25"/>
      <c r="H1308" s="25"/>
      <c r="I1308" s="25"/>
      <c r="J1308" s="25"/>
      <c r="K1308" s="25"/>
    </row>
    <row r="1309" spans="2:11" ht="14.5" customHeight="1" x14ac:dyDescent="0.35">
      <c r="B1309" s="25"/>
      <c r="C1309" s="25"/>
      <c r="D1309" s="25"/>
      <c r="E1309" s="25"/>
      <c r="F1309" s="25"/>
      <c r="G1309" s="25"/>
      <c r="H1309" s="25"/>
      <c r="I1309" s="25"/>
      <c r="J1309" s="25"/>
      <c r="K1309" s="25"/>
    </row>
    <row r="1310" spans="2:11" ht="14.5" customHeight="1" x14ac:dyDescent="0.35">
      <c r="B1310" s="25"/>
      <c r="C1310" s="25"/>
      <c r="D1310" s="25"/>
      <c r="E1310" s="25"/>
      <c r="F1310" s="25"/>
      <c r="G1310" s="25"/>
      <c r="H1310" s="25"/>
      <c r="I1310" s="25"/>
      <c r="J1310" s="25"/>
      <c r="K1310" s="25"/>
    </row>
    <row r="1311" spans="2:11" ht="14.5" customHeight="1" x14ac:dyDescent="0.35">
      <c r="B1311" s="25"/>
      <c r="C1311" s="25"/>
      <c r="D1311" s="25"/>
      <c r="E1311" s="25"/>
      <c r="F1311" s="25"/>
      <c r="G1311" s="25"/>
      <c r="H1311" s="25"/>
      <c r="I1311" s="25"/>
      <c r="J1311" s="25"/>
      <c r="K1311" s="25"/>
    </row>
    <row r="1312" spans="2:11" ht="14.5" customHeight="1" x14ac:dyDescent="0.35">
      <c r="B1312" s="25"/>
      <c r="C1312" s="25"/>
      <c r="D1312" s="25"/>
      <c r="E1312" s="25"/>
      <c r="F1312" s="25"/>
      <c r="G1312" s="25"/>
      <c r="H1312" s="25"/>
      <c r="I1312" s="25"/>
      <c r="J1312" s="25"/>
      <c r="K1312" s="25"/>
    </row>
    <row r="1313" spans="2:11" ht="14.5" customHeight="1" x14ac:dyDescent="0.35">
      <c r="B1313" s="25"/>
      <c r="C1313" s="25"/>
      <c r="D1313" s="25"/>
      <c r="E1313" s="25"/>
      <c r="F1313" s="25"/>
      <c r="G1313" s="25"/>
      <c r="H1313" s="25"/>
      <c r="I1313" s="25"/>
      <c r="J1313" s="25"/>
      <c r="K1313" s="25"/>
    </row>
    <row r="1314" spans="2:11" ht="14.5" customHeight="1" x14ac:dyDescent="0.35">
      <c r="B1314" s="25"/>
      <c r="C1314" s="25"/>
      <c r="D1314" s="25"/>
      <c r="E1314" s="25"/>
      <c r="F1314" s="25"/>
      <c r="G1314" s="25"/>
      <c r="H1314" s="25"/>
      <c r="I1314" s="25"/>
      <c r="J1314" s="25"/>
      <c r="K1314" s="25"/>
    </row>
    <row r="1315" spans="2:11" ht="14.5" customHeight="1" x14ac:dyDescent="0.35">
      <c r="B1315" s="25"/>
      <c r="C1315" s="25"/>
      <c r="D1315" s="25"/>
      <c r="E1315" s="25"/>
      <c r="F1315" s="25"/>
      <c r="G1315" s="25"/>
      <c r="H1315" s="25"/>
      <c r="I1315" s="25"/>
      <c r="J1315" s="25"/>
      <c r="K1315" s="25"/>
    </row>
    <row r="1316" spans="2:11" ht="14.5" customHeight="1" x14ac:dyDescent="0.35">
      <c r="B1316" s="25"/>
      <c r="C1316" s="25"/>
      <c r="D1316" s="25"/>
      <c r="E1316" s="25"/>
      <c r="F1316" s="25"/>
      <c r="G1316" s="25"/>
      <c r="H1316" s="25"/>
      <c r="I1316" s="25"/>
      <c r="J1316" s="25"/>
      <c r="K1316" s="25"/>
    </row>
    <row r="1317" spans="2:11" ht="14.5" customHeight="1" x14ac:dyDescent="0.35">
      <c r="B1317" s="25"/>
      <c r="C1317" s="25"/>
      <c r="D1317" s="25"/>
      <c r="E1317" s="25"/>
      <c r="F1317" s="25"/>
      <c r="G1317" s="25"/>
      <c r="H1317" s="25"/>
      <c r="I1317" s="25"/>
      <c r="J1317" s="25"/>
      <c r="K1317" s="25"/>
    </row>
    <row r="1318" spans="2:11" ht="14.5" customHeight="1" x14ac:dyDescent="0.35">
      <c r="B1318" s="25"/>
      <c r="C1318" s="25"/>
      <c r="D1318" s="25"/>
      <c r="E1318" s="25"/>
      <c r="F1318" s="25"/>
      <c r="G1318" s="25"/>
      <c r="H1318" s="25"/>
      <c r="I1318" s="25"/>
      <c r="J1318" s="25"/>
      <c r="K1318" s="25"/>
    </row>
    <row r="1319" spans="2:11" ht="14.5" customHeight="1" x14ac:dyDescent="0.35">
      <c r="B1319" s="25"/>
      <c r="C1319" s="25"/>
      <c r="D1319" s="25"/>
      <c r="E1319" s="25"/>
      <c r="F1319" s="25"/>
      <c r="G1319" s="25"/>
      <c r="H1319" s="25"/>
      <c r="I1319" s="25"/>
      <c r="J1319" s="25"/>
      <c r="K1319" s="25"/>
    </row>
    <row r="1320" spans="2:11" ht="14.5" customHeight="1" x14ac:dyDescent="0.35">
      <c r="B1320" s="25"/>
      <c r="C1320" s="25"/>
      <c r="D1320" s="25"/>
      <c r="E1320" s="25"/>
      <c r="F1320" s="25"/>
      <c r="G1320" s="25"/>
      <c r="H1320" s="25"/>
      <c r="I1320" s="25"/>
      <c r="J1320" s="25"/>
      <c r="K1320" s="25"/>
    </row>
    <row r="1321" spans="2:11" ht="14.5" customHeight="1" x14ac:dyDescent="0.35">
      <c r="B1321" s="25"/>
      <c r="C1321" s="25"/>
      <c r="D1321" s="25"/>
      <c r="E1321" s="25"/>
      <c r="F1321" s="25"/>
      <c r="G1321" s="25"/>
      <c r="H1321" s="25"/>
      <c r="I1321" s="25"/>
      <c r="J1321" s="25"/>
      <c r="K1321" s="25"/>
    </row>
    <row r="1322" spans="2:11" ht="14.5" customHeight="1" x14ac:dyDescent="0.35">
      <c r="B1322" s="25"/>
      <c r="C1322" s="25"/>
      <c r="D1322" s="25"/>
      <c r="E1322" s="25"/>
      <c r="F1322" s="25"/>
      <c r="G1322" s="25"/>
      <c r="H1322" s="25"/>
      <c r="I1322" s="25"/>
      <c r="J1322" s="25"/>
      <c r="K1322" s="25"/>
    </row>
    <row r="1323" spans="2:11" ht="14.5" customHeight="1" x14ac:dyDescent="0.35">
      <c r="B1323" s="25"/>
      <c r="C1323" s="25"/>
      <c r="D1323" s="25"/>
      <c r="E1323" s="25"/>
      <c r="F1323" s="25"/>
      <c r="G1323" s="25"/>
      <c r="H1323" s="25"/>
      <c r="I1323" s="25"/>
      <c r="J1323" s="25"/>
      <c r="K1323" s="25"/>
    </row>
    <row r="1324" spans="2:11" ht="14.5" customHeight="1" x14ac:dyDescent="0.35">
      <c r="B1324" s="25"/>
      <c r="C1324" s="25"/>
      <c r="D1324" s="25"/>
      <c r="E1324" s="25"/>
      <c r="F1324" s="25"/>
      <c r="G1324" s="25"/>
      <c r="H1324" s="25"/>
      <c r="I1324" s="25"/>
      <c r="J1324" s="25"/>
      <c r="K1324" s="25"/>
    </row>
    <row r="1325" spans="2:11" ht="14.5" customHeight="1" x14ac:dyDescent="0.35">
      <c r="B1325" s="25"/>
      <c r="C1325" s="25"/>
      <c r="D1325" s="25"/>
      <c r="E1325" s="25"/>
      <c r="F1325" s="25"/>
      <c r="G1325" s="25"/>
      <c r="H1325" s="25"/>
      <c r="I1325" s="25"/>
      <c r="J1325" s="25"/>
      <c r="K1325" s="25"/>
    </row>
    <row r="1326" spans="2:11" ht="14.5" customHeight="1" x14ac:dyDescent="0.35">
      <c r="B1326" s="25"/>
      <c r="C1326" s="25"/>
      <c r="D1326" s="25"/>
      <c r="E1326" s="25"/>
      <c r="F1326" s="25"/>
      <c r="G1326" s="25"/>
      <c r="H1326" s="25"/>
      <c r="I1326" s="25"/>
      <c r="J1326" s="25"/>
      <c r="K1326" s="25"/>
    </row>
    <row r="1327" spans="2:11" ht="14.5" customHeight="1" x14ac:dyDescent="0.35">
      <c r="B1327" s="25"/>
      <c r="C1327" s="25"/>
      <c r="D1327" s="25"/>
      <c r="E1327" s="25"/>
      <c r="F1327" s="25"/>
      <c r="G1327" s="25"/>
      <c r="H1327" s="25"/>
      <c r="I1327" s="25"/>
      <c r="J1327" s="25"/>
      <c r="K1327" s="25"/>
    </row>
    <row r="1328" spans="2:11" ht="14.5" customHeight="1" x14ac:dyDescent="0.35">
      <c r="B1328" s="25"/>
      <c r="C1328" s="25"/>
      <c r="D1328" s="25"/>
      <c r="E1328" s="25"/>
      <c r="F1328" s="25"/>
      <c r="G1328" s="25"/>
      <c r="H1328" s="25"/>
      <c r="I1328" s="25"/>
      <c r="J1328" s="25"/>
      <c r="K1328" s="25"/>
    </row>
    <row r="1329" spans="2:11" ht="14.5" customHeight="1" x14ac:dyDescent="0.35">
      <c r="B1329" s="25"/>
      <c r="C1329" s="25"/>
      <c r="D1329" s="25"/>
      <c r="E1329" s="25"/>
      <c r="F1329" s="25"/>
      <c r="G1329" s="25"/>
      <c r="H1329" s="25"/>
      <c r="I1329" s="25"/>
      <c r="J1329" s="25"/>
      <c r="K1329" s="25"/>
    </row>
    <row r="1330" spans="2:11" ht="14.5" customHeight="1" x14ac:dyDescent="0.35">
      <c r="B1330" s="25"/>
      <c r="C1330" s="25"/>
      <c r="D1330" s="25"/>
      <c r="E1330" s="25"/>
      <c r="F1330" s="25"/>
      <c r="G1330" s="25"/>
      <c r="H1330" s="25"/>
      <c r="I1330" s="25"/>
      <c r="J1330" s="25"/>
      <c r="K1330" s="25"/>
    </row>
    <row r="1331" spans="2:11" ht="14.5" customHeight="1" x14ac:dyDescent="0.35">
      <c r="B1331" s="25"/>
      <c r="C1331" s="25"/>
      <c r="D1331" s="25"/>
      <c r="E1331" s="25"/>
      <c r="F1331" s="25"/>
      <c r="G1331" s="25"/>
      <c r="H1331" s="25"/>
      <c r="I1331" s="25"/>
      <c r="J1331" s="25"/>
      <c r="K1331" s="25"/>
    </row>
    <row r="1332" spans="2:11" ht="14.5" customHeight="1" x14ac:dyDescent="0.35">
      <c r="B1332" s="25"/>
      <c r="C1332" s="25"/>
      <c r="D1332" s="25"/>
      <c r="E1332" s="25"/>
      <c r="F1332" s="25"/>
      <c r="G1332" s="25"/>
      <c r="H1332" s="25"/>
      <c r="I1332" s="25"/>
      <c r="J1332" s="25"/>
      <c r="K1332" s="25"/>
    </row>
    <row r="1333" spans="2:11" ht="14.5" customHeight="1" x14ac:dyDescent="0.35">
      <c r="B1333" s="25"/>
      <c r="C1333" s="25"/>
      <c r="D1333" s="25"/>
      <c r="E1333" s="25"/>
      <c r="F1333" s="25"/>
      <c r="G1333" s="25"/>
      <c r="H1333" s="25"/>
      <c r="I1333" s="25"/>
      <c r="J1333" s="25"/>
      <c r="K1333" s="25"/>
    </row>
    <row r="1334" spans="2:11" ht="14.5" customHeight="1" x14ac:dyDescent="0.35">
      <c r="B1334" s="25"/>
      <c r="C1334" s="25"/>
      <c r="D1334" s="25"/>
      <c r="E1334" s="25"/>
      <c r="F1334" s="25"/>
      <c r="G1334" s="25"/>
      <c r="H1334" s="25"/>
      <c r="I1334" s="25"/>
      <c r="J1334" s="25"/>
      <c r="K1334" s="25"/>
    </row>
    <row r="1335" spans="2:11" ht="14.5" customHeight="1" x14ac:dyDescent="0.35">
      <c r="B1335" s="25"/>
      <c r="C1335" s="25"/>
      <c r="D1335" s="25"/>
      <c r="E1335" s="25"/>
      <c r="F1335" s="25"/>
      <c r="G1335" s="25"/>
      <c r="H1335" s="25"/>
      <c r="I1335" s="25"/>
      <c r="J1335" s="25"/>
      <c r="K1335" s="25"/>
    </row>
    <row r="1336" spans="2:11" ht="14.5" customHeight="1" x14ac:dyDescent="0.35">
      <c r="B1336" s="25"/>
      <c r="C1336" s="25"/>
      <c r="D1336" s="25"/>
      <c r="E1336" s="25"/>
      <c r="F1336" s="25"/>
      <c r="G1336" s="25"/>
      <c r="H1336" s="25"/>
      <c r="I1336" s="25"/>
      <c r="J1336" s="25"/>
      <c r="K1336" s="25"/>
    </row>
    <row r="1337" spans="2:11" ht="14.5" customHeight="1" x14ac:dyDescent="0.35">
      <c r="B1337" s="25"/>
      <c r="C1337" s="25"/>
      <c r="D1337" s="25"/>
      <c r="E1337" s="25"/>
      <c r="F1337" s="25"/>
      <c r="G1337" s="25"/>
      <c r="H1337" s="25"/>
      <c r="I1337" s="25"/>
      <c r="J1337" s="25"/>
      <c r="K1337" s="25"/>
    </row>
    <row r="1338" spans="2:11" ht="14.5" customHeight="1" x14ac:dyDescent="0.35">
      <c r="B1338" s="25"/>
      <c r="C1338" s="25"/>
      <c r="D1338" s="25"/>
      <c r="E1338" s="25"/>
      <c r="F1338" s="25"/>
      <c r="G1338" s="25"/>
      <c r="H1338" s="25"/>
      <c r="I1338" s="25"/>
      <c r="J1338" s="25"/>
      <c r="K1338" s="25"/>
    </row>
    <row r="1339" spans="2:11" ht="14.5" customHeight="1" x14ac:dyDescent="0.35">
      <c r="B1339" s="25"/>
      <c r="C1339" s="25"/>
      <c r="D1339" s="25"/>
      <c r="E1339" s="25"/>
      <c r="F1339" s="25"/>
      <c r="G1339" s="25"/>
      <c r="H1339" s="25"/>
      <c r="I1339" s="25"/>
      <c r="J1339" s="25"/>
      <c r="K1339" s="25"/>
    </row>
    <row r="1340" spans="2:11" ht="14.5" customHeight="1" x14ac:dyDescent="0.35">
      <c r="B1340" s="25"/>
      <c r="C1340" s="25"/>
      <c r="D1340" s="25"/>
      <c r="E1340" s="25"/>
      <c r="F1340" s="25"/>
      <c r="G1340" s="25"/>
      <c r="H1340" s="25"/>
      <c r="I1340" s="25"/>
      <c r="J1340" s="25"/>
      <c r="K1340" s="25"/>
    </row>
    <row r="1341" spans="2:11" ht="14.5" customHeight="1" x14ac:dyDescent="0.35">
      <c r="B1341" s="25"/>
      <c r="C1341" s="25"/>
      <c r="D1341" s="25"/>
      <c r="E1341" s="25"/>
      <c r="F1341" s="25"/>
      <c r="G1341" s="25"/>
      <c r="H1341" s="25"/>
      <c r="I1341" s="25"/>
      <c r="J1341" s="25"/>
      <c r="K1341" s="25"/>
    </row>
    <row r="1342" spans="2:11" ht="14.5" customHeight="1" x14ac:dyDescent="0.35">
      <c r="B1342" s="25"/>
      <c r="C1342" s="25"/>
      <c r="D1342" s="25"/>
      <c r="E1342" s="25"/>
      <c r="F1342" s="25"/>
      <c r="G1342" s="25"/>
      <c r="H1342" s="25"/>
      <c r="I1342" s="25"/>
      <c r="J1342" s="25"/>
      <c r="K1342" s="25"/>
    </row>
    <row r="1343" spans="2:11" ht="14.5" customHeight="1" x14ac:dyDescent="0.35">
      <c r="B1343" s="25"/>
      <c r="C1343" s="25"/>
      <c r="D1343" s="25"/>
      <c r="E1343" s="25"/>
      <c r="F1343" s="25"/>
      <c r="G1343" s="25"/>
      <c r="H1343" s="25"/>
      <c r="I1343" s="25"/>
      <c r="J1343" s="25"/>
      <c r="K1343" s="25"/>
    </row>
    <row r="1344" spans="2:11" ht="14.5" customHeight="1" x14ac:dyDescent="0.35">
      <c r="B1344" s="25"/>
      <c r="C1344" s="25"/>
      <c r="D1344" s="25"/>
      <c r="E1344" s="25"/>
      <c r="F1344" s="25"/>
      <c r="G1344" s="25"/>
      <c r="H1344" s="25"/>
      <c r="I1344" s="25"/>
      <c r="J1344" s="25"/>
      <c r="K1344" s="25"/>
    </row>
    <row r="1345" spans="2:11" ht="14.5" customHeight="1" x14ac:dyDescent="0.35">
      <c r="B1345" s="25"/>
      <c r="C1345" s="25"/>
      <c r="D1345" s="25"/>
      <c r="E1345" s="25"/>
      <c r="F1345" s="25"/>
      <c r="G1345" s="25"/>
      <c r="H1345" s="25"/>
      <c r="I1345" s="25"/>
      <c r="J1345" s="25"/>
      <c r="K1345" s="25"/>
    </row>
    <row r="1346" spans="2:11" ht="14.5" customHeight="1" x14ac:dyDescent="0.35">
      <c r="B1346" s="25"/>
      <c r="C1346" s="25"/>
      <c r="D1346" s="25"/>
      <c r="E1346" s="25"/>
      <c r="F1346" s="25"/>
      <c r="G1346" s="25"/>
      <c r="H1346" s="25"/>
      <c r="I1346" s="25"/>
      <c r="J1346" s="25"/>
      <c r="K1346" s="25"/>
    </row>
    <row r="1347" spans="2:11" ht="14.5" customHeight="1" x14ac:dyDescent="0.35">
      <c r="B1347" s="25"/>
      <c r="C1347" s="25"/>
      <c r="D1347" s="25"/>
      <c r="E1347" s="25"/>
      <c r="F1347" s="25"/>
      <c r="G1347" s="25"/>
      <c r="H1347" s="25"/>
      <c r="I1347" s="25"/>
      <c r="J1347" s="25"/>
      <c r="K1347" s="25"/>
    </row>
    <row r="1348" spans="2:11" ht="14.5" customHeight="1" x14ac:dyDescent="0.35">
      <c r="B1348" s="25"/>
      <c r="C1348" s="25"/>
      <c r="D1348" s="25"/>
      <c r="E1348" s="25"/>
      <c r="F1348" s="25"/>
      <c r="G1348" s="25"/>
      <c r="H1348" s="25"/>
      <c r="I1348" s="25"/>
      <c r="J1348" s="25"/>
      <c r="K1348" s="25"/>
    </row>
    <row r="1349" spans="2:11" ht="14.5" customHeight="1" x14ac:dyDescent="0.35">
      <c r="B1349" s="25"/>
      <c r="C1349" s="25"/>
      <c r="D1349" s="25"/>
      <c r="E1349" s="25"/>
      <c r="F1349" s="25"/>
      <c r="G1349" s="25"/>
      <c r="H1349" s="25"/>
      <c r="I1349" s="25"/>
      <c r="J1349" s="25"/>
      <c r="K1349" s="25"/>
    </row>
    <row r="1350" spans="2:11" ht="14.5" customHeight="1" x14ac:dyDescent="0.35">
      <c r="B1350" s="25"/>
      <c r="C1350" s="25"/>
      <c r="D1350" s="25"/>
      <c r="E1350" s="25"/>
      <c r="F1350" s="25"/>
      <c r="G1350" s="25"/>
      <c r="H1350" s="25"/>
      <c r="I1350" s="25"/>
      <c r="J1350" s="25"/>
      <c r="K1350" s="25"/>
    </row>
    <row r="1351" spans="2:11" ht="14.5" customHeight="1" x14ac:dyDescent="0.35">
      <c r="B1351" s="25"/>
      <c r="C1351" s="25"/>
      <c r="D1351" s="25"/>
      <c r="E1351" s="25"/>
      <c r="F1351" s="25"/>
      <c r="G1351" s="25"/>
      <c r="H1351" s="25"/>
      <c r="I1351" s="25"/>
      <c r="J1351" s="25"/>
      <c r="K1351" s="25"/>
    </row>
    <row r="1352" spans="2:11" ht="14.5" customHeight="1" x14ac:dyDescent="0.35">
      <c r="B1352" s="25"/>
      <c r="C1352" s="25"/>
      <c r="D1352" s="25"/>
      <c r="E1352" s="25"/>
      <c r="F1352" s="25"/>
      <c r="G1352" s="25"/>
      <c r="H1352" s="25"/>
      <c r="I1352" s="25"/>
      <c r="J1352" s="25"/>
      <c r="K1352" s="25"/>
    </row>
    <row r="1353" spans="2:11" ht="14.5" customHeight="1" x14ac:dyDescent="0.35">
      <c r="B1353" s="25"/>
      <c r="C1353" s="25"/>
      <c r="D1353" s="25"/>
      <c r="E1353" s="25"/>
      <c r="F1353" s="25"/>
      <c r="G1353" s="25"/>
      <c r="H1353" s="25"/>
      <c r="I1353" s="25"/>
      <c r="J1353" s="25"/>
      <c r="K1353" s="25"/>
    </row>
    <row r="1354" spans="2:11" ht="14.5" customHeight="1" x14ac:dyDescent="0.35">
      <c r="B1354" s="25"/>
      <c r="C1354" s="25"/>
      <c r="D1354" s="25"/>
      <c r="E1354" s="25"/>
      <c r="F1354" s="25"/>
      <c r="G1354" s="25"/>
      <c r="H1354" s="25"/>
      <c r="I1354" s="25"/>
      <c r="J1354" s="25"/>
      <c r="K1354" s="25"/>
    </row>
    <row r="1355" spans="2:11" ht="14.5" customHeight="1" x14ac:dyDescent="0.35">
      <c r="B1355" s="25"/>
      <c r="C1355" s="25"/>
      <c r="D1355" s="25"/>
      <c r="E1355" s="25"/>
      <c r="F1355" s="25"/>
      <c r="G1355" s="25"/>
      <c r="H1355" s="25"/>
      <c r="I1355" s="25"/>
      <c r="J1355" s="25"/>
      <c r="K1355" s="25"/>
    </row>
    <row r="1356" spans="2:11" ht="14.5" customHeight="1" x14ac:dyDescent="0.35">
      <c r="B1356" s="25"/>
      <c r="C1356" s="25"/>
      <c r="D1356" s="25"/>
      <c r="E1356" s="25"/>
      <c r="F1356" s="25"/>
      <c r="G1356" s="25"/>
      <c r="H1356" s="25"/>
      <c r="I1356" s="25"/>
      <c r="J1356" s="25"/>
      <c r="K1356" s="25"/>
    </row>
    <row r="1357" spans="2:11" ht="14.5" customHeight="1" x14ac:dyDescent="0.35">
      <c r="B1357" s="25"/>
      <c r="C1357" s="25"/>
      <c r="D1357" s="25"/>
      <c r="E1357" s="25"/>
      <c r="F1357" s="25"/>
      <c r="G1357" s="25"/>
      <c r="H1357" s="25"/>
      <c r="I1357" s="25"/>
      <c r="J1357" s="25"/>
      <c r="K1357" s="25"/>
    </row>
    <row r="1358" spans="2:11" ht="14.5" customHeight="1" x14ac:dyDescent="0.35">
      <c r="B1358" s="25"/>
      <c r="C1358" s="25"/>
      <c r="D1358" s="25"/>
      <c r="E1358" s="25"/>
      <c r="F1358" s="25"/>
      <c r="G1358" s="25"/>
      <c r="H1358" s="25"/>
      <c r="I1358" s="25"/>
      <c r="J1358" s="25"/>
      <c r="K1358" s="25"/>
    </row>
    <row r="1359" spans="2:11" ht="14.5" customHeight="1" x14ac:dyDescent="0.35">
      <c r="B1359" s="25"/>
      <c r="C1359" s="25"/>
      <c r="D1359" s="25"/>
      <c r="E1359" s="25"/>
      <c r="F1359" s="25"/>
      <c r="G1359" s="25"/>
      <c r="H1359" s="25"/>
      <c r="I1359" s="25"/>
      <c r="J1359" s="25"/>
      <c r="K1359" s="25"/>
    </row>
    <row r="1360" spans="2:11" ht="14.5" customHeight="1" x14ac:dyDescent="0.35">
      <c r="B1360" s="25"/>
      <c r="C1360" s="25"/>
      <c r="D1360" s="25"/>
      <c r="E1360" s="25"/>
      <c r="F1360" s="25"/>
      <c r="G1360" s="25"/>
      <c r="H1360" s="25"/>
      <c r="I1360" s="25"/>
      <c r="J1360" s="25"/>
      <c r="K1360" s="25"/>
    </row>
    <row r="1361" spans="2:11" ht="14.5" customHeight="1" x14ac:dyDescent="0.35">
      <c r="B1361" s="25"/>
      <c r="C1361" s="25"/>
      <c r="D1361" s="25"/>
      <c r="E1361" s="25"/>
      <c r="F1361" s="25"/>
      <c r="G1361" s="25"/>
      <c r="H1361" s="25"/>
      <c r="I1361" s="25"/>
      <c r="J1361" s="25"/>
      <c r="K1361" s="25"/>
    </row>
    <row r="1362" spans="2:11" ht="14.5" customHeight="1" x14ac:dyDescent="0.35">
      <c r="B1362" s="25"/>
      <c r="C1362" s="25"/>
      <c r="D1362" s="25"/>
      <c r="E1362" s="25"/>
      <c r="F1362" s="25"/>
      <c r="G1362" s="25"/>
      <c r="H1362" s="25"/>
      <c r="I1362" s="25"/>
      <c r="J1362" s="25"/>
      <c r="K1362" s="25"/>
    </row>
    <row r="1363" spans="2:11" ht="14.5" customHeight="1" x14ac:dyDescent="0.35">
      <c r="B1363" s="25"/>
      <c r="C1363" s="25"/>
      <c r="D1363" s="25"/>
      <c r="E1363" s="25"/>
      <c r="F1363" s="25"/>
      <c r="G1363" s="25"/>
      <c r="H1363" s="25"/>
      <c r="I1363" s="25"/>
      <c r="J1363" s="25"/>
      <c r="K1363" s="25"/>
    </row>
    <row r="1364" spans="2:11" ht="14.5" customHeight="1" x14ac:dyDescent="0.35">
      <c r="B1364" s="25"/>
      <c r="C1364" s="25"/>
      <c r="D1364" s="25"/>
      <c r="E1364" s="25"/>
      <c r="F1364" s="25"/>
      <c r="G1364" s="25"/>
      <c r="H1364" s="25"/>
      <c r="I1364" s="25"/>
      <c r="J1364" s="25"/>
      <c r="K1364" s="25"/>
    </row>
    <row r="1365" spans="2:11" ht="14.5" customHeight="1" x14ac:dyDescent="0.35">
      <c r="B1365" s="25"/>
      <c r="C1365" s="25"/>
      <c r="D1365" s="25"/>
      <c r="E1365" s="25"/>
      <c r="F1365" s="25"/>
      <c r="G1365" s="25"/>
      <c r="H1365" s="25"/>
      <c r="I1365" s="25"/>
      <c r="J1365" s="25"/>
      <c r="K1365" s="25"/>
    </row>
    <row r="1366" spans="2:11" ht="14.5" customHeight="1" x14ac:dyDescent="0.35">
      <c r="B1366" s="25"/>
      <c r="C1366" s="25"/>
      <c r="D1366" s="25"/>
      <c r="E1366" s="25"/>
      <c r="F1366" s="25"/>
      <c r="G1366" s="25"/>
      <c r="H1366" s="25"/>
      <c r="I1366" s="25"/>
      <c r="J1366" s="25"/>
      <c r="K1366" s="25"/>
    </row>
    <row r="1367" spans="2:11" ht="14.5" customHeight="1" x14ac:dyDescent="0.35">
      <c r="B1367" s="25"/>
      <c r="C1367" s="25"/>
      <c r="D1367" s="25"/>
      <c r="E1367" s="25"/>
      <c r="F1367" s="25"/>
      <c r="G1367" s="25"/>
      <c r="H1367" s="25"/>
      <c r="I1367" s="25"/>
      <c r="J1367" s="25"/>
      <c r="K1367" s="25"/>
    </row>
    <row r="1368" spans="2:11" ht="14.5" customHeight="1" x14ac:dyDescent="0.35">
      <c r="B1368" s="25"/>
      <c r="C1368" s="25"/>
      <c r="D1368" s="25"/>
      <c r="E1368" s="25"/>
      <c r="F1368" s="25"/>
      <c r="G1368" s="25"/>
      <c r="H1368" s="25"/>
      <c r="I1368" s="25"/>
      <c r="J1368" s="25"/>
      <c r="K1368" s="25"/>
    </row>
    <row r="1369" spans="2:11" ht="14.5" customHeight="1" x14ac:dyDescent="0.35">
      <c r="B1369" s="25"/>
      <c r="C1369" s="25"/>
      <c r="D1369" s="25"/>
      <c r="E1369" s="25"/>
      <c r="F1369" s="25"/>
      <c r="G1369" s="25"/>
      <c r="H1369" s="25"/>
      <c r="I1369" s="25"/>
      <c r="J1369" s="25"/>
      <c r="K1369" s="25"/>
    </row>
    <row r="1370" spans="2:11" ht="14.5" customHeight="1" x14ac:dyDescent="0.35">
      <c r="B1370" s="25"/>
      <c r="C1370" s="25"/>
      <c r="D1370" s="25"/>
      <c r="E1370" s="25"/>
      <c r="F1370" s="25"/>
      <c r="G1370" s="25"/>
      <c r="H1370" s="25"/>
      <c r="I1370" s="25"/>
      <c r="J1370" s="25"/>
      <c r="K1370" s="25"/>
    </row>
    <row r="1371" spans="2:11" ht="14.5" customHeight="1" x14ac:dyDescent="0.35">
      <c r="B1371" s="25"/>
      <c r="C1371" s="25"/>
      <c r="D1371" s="25"/>
      <c r="E1371" s="25"/>
      <c r="F1371" s="25"/>
      <c r="G1371" s="25"/>
      <c r="H1371" s="25"/>
      <c r="I1371" s="25"/>
      <c r="J1371" s="25"/>
      <c r="K1371" s="25"/>
    </row>
    <row r="1372" spans="2:11" ht="14.5" customHeight="1" x14ac:dyDescent="0.35">
      <c r="B1372" s="25"/>
      <c r="C1372" s="25"/>
      <c r="D1372" s="25"/>
      <c r="E1372" s="25"/>
      <c r="F1372" s="25"/>
      <c r="G1372" s="25"/>
      <c r="H1372" s="25"/>
      <c r="I1372" s="25"/>
      <c r="J1372" s="25"/>
      <c r="K1372" s="25"/>
    </row>
    <row r="1373" spans="2:11" ht="14.5" customHeight="1" x14ac:dyDescent="0.35">
      <c r="B1373" s="25"/>
      <c r="C1373" s="25"/>
      <c r="D1373" s="25"/>
      <c r="E1373" s="25"/>
      <c r="F1373" s="25"/>
      <c r="G1373" s="25"/>
      <c r="H1373" s="25"/>
      <c r="I1373" s="25"/>
      <c r="J1373" s="25"/>
      <c r="K1373" s="25"/>
    </row>
    <row r="1374" spans="2:11" ht="14.5" customHeight="1" x14ac:dyDescent="0.35">
      <c r="B1374" s="25"/>
      <c r="C1374" s="25"/>
      <c r="D1374" s="25"/>
      <c r="E1374" s="25"/>
      <c r="F1374" s="25"/>
      <c r="G1374" s="25"/>
      <c r="H1374" s="25"/>
      <c r="I1374" s="25"/>
      <c r="J1374" s="25"/>
      <c r="K1374" s="25"/>
    </row>
    <row r="1375" spans="2:11" ht="14.5" customHeight="1" x14ac:dyDescent="0.35">
      <c r="B1375" s="25"/>
      <c r="C1375" s="25"/>
      <c r="D1375" s="25"/>
      <c r="E1375" s="25"/>
      <c r="F1375" s="25"/>
      <c r="G1375" s="25"/>
      <c r="H1375" s="25"/>
      <c r="I1375" s="25"/>
      <c r="J1375" s="25"/>
      <c r="K1375" s="25"/>
    </row>
    <row r="1376" spans="2:11" ht="14.5" customHeight="1" x14ac:dyDescent="0.35">
      <c r="B1376" s="25"/>
      <c r="C1376" s="25"/>
      <c r="D1376" s="25"/>
      <c r="E1376" s="25"/>
      <c r="F1376" s="25"/>
      <c r="G1376" s="25"/>
      <c r="H1376" s="25"/>
      <c r="I1376" s="25"/>
      <c r="J1376" s="25"/>
      <c r="K1376" s="25"/>
    </row>
    <row r="1377" spans="2:11" ht="14.5" customHeight="1" x14ac:dyDescent="0.35">
      <c r="B1377" s="25"/>
      <c r="C1377" s="25"/>
      <c r="D1377" s="25"/>
      <c r="E1377" s="25"/>
      <c r="F1377" s="25"/>
      <c r="G1377" s="25"/>
      <c r="H1377" s="25"/>
      <c r="I1377" s="25"/>
      <c r="J1377" s="25"/>
      <c r="K1377" s="25"/>
    </row>
    <row r="1378" spans="2:11" ht="14.5" customHeight="1" x14ac:dyDescent="0.35">
      <c r="B1378" s="25"/>
      <c r="C1378" s="25"/>
      <c r="D1378" s="25"/>
      <c r="E1378" s="25"/>
      <c r="F1378" s="25"/>
      <c r="G1378" s="25"/>
      <c r="H1378" s="25"/>
      <c r="I1378" s="25"/>
      <c r="J1378" s="25"/>
      <c r="K1378" s="25"/>
    </row>
    <row r="1379" spans="2:11" ht="14.5" customHeight="1" x14ac:dyDescent="0.35">
      <c r="B1379" s="25"/>
      <c r="C1379" s="25"/>
      <c r="D1379" s="25"/>
      <c r="E1379" s="25"/>
      <c r="F1379" s="25"/>
      <c r="G1379" s="25"/>
      <c r="H1379" s="25"/>
      <c r="I1379" s="25"/>
      <c r="J1379" s="25"/>
      <c r="K1379" s="25"/>
    </row>
    <row r="1380" spans="2:11" ht="14.5" customHeight="1" x14ac:dyDescent="0.35">
      <c r="B1380" s="25"/>
      <c r="C1380" s="25"/>
      <c r="D1380" s="25"/>
      <c r="E1380" s="25"/>
      <c r="F1380" s="25"/>
      <c r="G1380" s="25"/>
      <c r="H1380" s="25"/>
      <c r="I1380" s="25"/>
      <c r="J1380" s="25"/>
      <c r="K1380" s="25"/>
    </row>
    <row r="1381" spans="2:11" ht="14.5" customHeight="1" x14ac:dyDescent="0.35">
      <c r="B1381" s="25"/>
      <c r="C1381" s="25"/>
      <c r="D1381" s="25"/>
      <c r="E1381" s="25"/>
      <c r="F1381" s="25"/>
      <c r="G1381" s="25"/>
      <c r="H1381" s="25"/>
      <c r="I1381" s="25"/>
      <c r="J1381" s="25"/>
      <c r="K1381" s="25"/>
    </row>
    <row r="1382" spans="2:11" ht="14.5" customHeight="1" x14ac:dyDescent="0.35">
      <c r="B1382" s="25"/>
      <c r="C1382" s="25"/>
      <c r="D1382" s="25"/>
      <c r="E1382" s="25"/>
      <c r="F1382" s="25"/>
      <c r="G1382" s="25"/>
      <c r="H1382" s="25"/>
      <c r="I1382" s="25"/>
      <c r="J1382" s="25"/>
      <c r="K1382" s="25"/>
    </row>
    <row r="1383" spans="2:11" ht="14.5" customHeight="1" x14ac:dyDescent="0.35">
      <c r="B1383" s="25"/>
      <c r="C1383" s="25"/>
      <c r="D1383" s="25"/>
      <c r="E1383" s="25"/>
      <c r="F1383" s="25"/>
      <c r="G1383" s="25"/>
      <c r="H1383" s="25"/>
      <c r="I1383" s="25"/>
      <c r="J1383" s="25"/>
      <c r="K1383" s="25"/>
    </row>
    <row r="1384" spans="2:11" ht="14.5" customHeight="1" x14ac:dyDescent="0.35">
      <c r="B1384" s="25"/>
      <c r="C1384" s="25"/>
      <c r="D1384" s="25"/>
      <c r="E1384" s="25"/>
      <c r="F1384" s="25"/>
      <c r="G1384" s="25"/>
      <c r="H1384" s="25"/>
      <c r="I1384" s="25"/>
      <c r="J1384" s="25"/>
      <c r="K1384" s="25"/>
    </row>
    <row r="1385" spans="2:11" ht="14.5" customHeight="1" x14ac:dyDescent="0.35">
      <c r="B1385" s="25"/>
      <c r="C1385" s="25"/>
      <c r="D1385" s="25"/>
      <c r="E1385" s="25"/>
      <c r="F1385" s="25"/>
      <c r="G1385" s="25"/>
      <c r="H1385" s="25"/>
      <c r="I1385" s="25"/>
      <c r="J1385" s="25"/>
      <c r="K1385" s="25"/>
    </row>
    <row r="1386" spans="2:11" ht="14.5" customHeight="1" x14ac:dyDescent="0.35">
      <c r="B1386" s="25"/>
      <c r="C1386" s="25"/>
      <c r="D1386" s="25"/>
      <c r="E1386" s="25"/>
      <c r="F1386" s="25"/>
      <c r="G1386" s="25"/>
      <c r="H1386" s="25"/>
      <c r="I1386" s="25"/>
      <c r="J1386" s="25"/>
      <c r="K1386" s="25"/>
    </row>
    <row r="1387" spans="2:11" ht="14.5" customHeight="1" x14ac:dyDescent="0.35">
      <c r="B1387" s="25"/>
      <c r="C1387" s="25"/>
      <c r="D1387" s="25"/>
      <c r="E1387" s="25"/>
      <c r="F1387" s="25"/>
      <c r="G1387" s="25"/>
      <c r="H1387" s="25"/>
      <c r="I1387" s="25"/>
      <c r="J1387" s="25"/>
      <c r="K1387" s="25"/>
    </row>
    <row r="1388" spans="2:11" ht="14.5" customHeight="1" x14ac:dyDescent="0.35">
      <c r="B1388" s="25"/>
      <c r="C1388" s="25"/>
      <c r="D1388" s="25"/>
      <c r="E1388" s="25"/>
      <c r="F1388" s="25"/>
      <c r="G1388" s="25"/>
      <c r="H1388" s="25"/>
      <c r="I1388" s="25"/>
      <c r="J1388" s="25"/>
      <c r="K1388" s="25"/>
    </row>
    <row r="1389" spans="2:11" ht="14.5" customHeight="1" x14ac:dyDescent="0.35">
      <c r="B1389" s="25"/>
      <c r="C1389" s="25"/>
      <c r="D1389" s="25"/>
      <c r="E1389" s="25"/>
      <c r="F1389" s="25"/>
      <c r="G1389" s="25"/>
      <c r="H1389" s="25"/>
      <c r="I1389" s="25"/>
      <c r="J1389" s="25"/>
      <c r="K1389" s="25"/>
    </row>
    <row r="1390" spans="2:11" ht="14.5" customHeight="1" x14ac:dyDescent="0.35">
      <c r="B1390" s="25"/>
      <c r="C1390" s="25"/>
      <c r="D1390" s="25"/>
      <c r="E1390" s="25"/>
      <c r="F1390" s="25"/>
      <c r="G1390" s="25"/>
      <c r="H1390" s="25"/>
      <c r="I1390" s="25"/>
      <c r="J1390" s="25"/>
      <c r="K1390" s="25"/>
    </row>
    <row r="1391" spans="2:11" ht="14.5" customHeight="1" x14ac:dyDescent="0.35">
      <c r="B1391" s="25"/>
      <c r="C1391" s="25"/>
      <c r="D1391" s="25"/>
      <c r="E1391" s="25"/>
      <c r="F1391" s="25"/>
      <c r="G1391" s="25"/>
      <c r="H1391" s="25"/>
      <c r="I1391" s="25"/>
      <c r="J1391" s="25"/>
      <c r="K1391" s="25"/>
    </row>
    <row r="1392" spans="2:11" ht="14.5" customHeight="1" x14ac:dyDescent="0.35">
      <c r="B1392" s="25"/>
      <c r="C1392" s="25"/>
      <c r="D1392" s="25"/>
      <c r="E1392" s="25"/>
      <c r="F1392" s="25"/>
      <c r="G1392" s="25"/>
      <c r="H1392" s="25"/>
      <c r="I1392" s="25"/>
      <c r="J1392" s="25"/>
      <c r="K1392" s="25"/>
    </row>
    <row r="1393" spans="2:11" ht="14.5" customHeight="1" x14ac:dyDescent="0.35">
      <c r="B1393" s="25"/>
      <c r="C1393" s="25"/>
      <c r="D1393" s="25"/>
      <c r="E1393" s="25"/>
      <c r="F1393" s="25"/>
      <c r="G1393" s="25"/>
      <c r="H1393" s="25"/>
      <c r="I1393" s="25"/>
      <c r="J1393" s="25"/>
      <c r="K1393" s="25"/>
    </row>
    <row r="1394" spans="2:11" ht="14.5" customHeight="1" x14ac:dyDescent="0.35">
      <c r="B1394" s="25"/>
      <c r="C1394" s="25"/>
      <c r="D1394" s="25"/>
      <c r="E1394" s="25"/>
      <c r="F1394" s="25"/>
      <c r="G1394" s="25"/>
      <c r="H1394" s="25"/>
      <c r="I1394" s="25"/>
      <c r="J1394" s="25"/>
      <c r="K1394" s="25"/>
    </row>
    <row r="1395" spans="2:11" ht="14.5" customHeight="1" x14ac:dyDescent="0.35">
      <c r="B1395" s="25"/>
      <c r="C1395" s="25"/>
      <c r="D1395" s="25"/>
      <c r="E1395" s="25"/>
      <c r="F1395" s="25"/>
      <c r="G1395" s="25"/>
      <c r="H1395" s="25"/>
      <c r="I1395" s="25"/>
      <c r="J1395" s="25"/>
      <c r="K1395" s="25"/>
    </row>
    <row r="1396" spans="2:11" ht="14.5" customHeight="1" x14ac:dyDescent="0.35">
      <c r="B1396" s="25"/>
      <c r="C1396" s="25"/>
      <c r="D1396" s="25"/>
      <c r="E1396" s="25"/>
      <c r="F1396" s="25"/>
      <c r="G1396" s="25"/>
      <c r="H1396" s="25"/>
      <c r="I1396" s="25"/>
      <c r="J1396" s="25"/>
      <c r="K1396" s="25"/>
    </row>
    <row r="1397" spans="2:11" ht="14.5" customHeight="1" x14ac:dyDescent="0.35">
      <c r="B1397" s="25"/>
      <c r="C1397" s="25"/>
      <c r="D1397" s="25"/>
      <c r="E1397" s="25"/>
      <c r="F1397" s="25"/>
      <c r="G1397" s="25"/>
      <c r="H1397" s="25"/>
      <c r="I1397" s="25"/>
      <c r="J1397" s="25"/>
      <c r="K1397" s="25"/>
    </row>
    <row r="1398" spans="2:11" ht="14.5" customHeight="1" x14ac:dyDescent="0.35">
      <c r="B1398" s="25"/>
      <c r="C1398" s="25"/>
      <c r="D1398" s="25"/>
      <c r="E1398" s="25"/>
      <c r="F1398" s="25"/>
      <c r="G1398" s="25"/>
      <c r="H1398" s="25"/>
      <c r="I1398" s="25"/>
      <c r="J1398" s="25"/>
      <c r="K1398" s="25"/>
    </row>
    <row r="1399" spans="2:11" ht="14.5" customHeight="1" x14ac:dyDescent="0.35">
      <c r="B1399" s="25"/>
      <c r="C1399" s="25"/>
      <c r="D1399" s="25"/>
      <c r="E1399" s="25"/>
      <c r="F1399" s="25"/>
      <c r="G1399" s="25"/>
      <c r="H1399" s="25"/>
      <c r="I1399" s="25"/>
      <c r="J1399" s="25"/>
      <c r="K1399" s="25"/>
    </row>
    <row r="1400" spans="2:11" ht="14.5" customHeight="1" x14ac:dyDescent="0.35">
      <c r="B1400" s="25"/>
      <c r="C1400" s="25"/>
      <c r="D1400" s="25"/>
      <c r="E1400" s="25"/>
      <c r="F1400" s="25"/>
      <c r="G1400" s="25"/>
      <c r="H1400" s="25"/>
      <c r="I1400" s="25"/>
      <c r="J1400" s="25"/>
      <c r="K1400" s="25"/>
    </row>
    <row r="1401" spans="2:11" ht="14.5" customHeight="1" x14ac:dyDescent="0.35">
      <c r="B1401" s="25"/>
      <c r="C1401" s="25"/>
      <c r="D1401" s="25"/>
      <c r="E1401" s="25"/>
      <c r="F1401" s="25"/>
      <c r="G1401" s="25"/>
      <c r="H1401" s="25"/>
      <c r="I1401" s="25"/>
      <c r="J1401" s="25"/>
      <c r="K1401" s="25"/>
    </row>
    <row r="1402" spans="2:11" ht="14.5" customHeight="1" x14ac:dyDescent="0.35">
      <c r="B1402" s="25"/>
      <c r="C1402" s="25"/>
      <c r="D1402" s="25"/>
      <c r="E1402" s="25"/>
      <c r="F1402" s="25"/>
      <c r="G1402" s="25"/>
      <c r="H1402" s="25"/>
      <c r="I1402" s="25"/>
      <c r="J1402" s="25"/>
      <c r="K1402" s="25"/>
    </row>
    <row r="1403" spans="2:11" ht="14.5" customHeight="1" x14ac:dyDescent="0.35">
      <c r="B1403" s="25"/>
      <c r="C1403" s="25"/>
      <c r="D1403" s="25"/>
      <c r="E1403" s="25"/>
      <c r="F1403" s="25"/>
      <c r="G1403" s="25"/>
      <c r="H1403" s="25"/>
      <c r="I1403" s="25"/>
      <c r="J1403" s="25"/>
      <c r="K1403" s="25"/>
    </row>
    <row r="1404" spans="2:11" ht="14.5" customHeight="1" x14ac:dyDescent="0.35">
      <c r="B1404" s="25"/>
      <c r="C1404" s="25"/>
      <c r="D1404" s="25"/>
      <c r="E1404" s="25"/>
      <c r="F1404" s="25"/>
      <c r="G1404" s="25"/>
      <c r="H1404" s="25"/>
      <c r="I1404" s="25"/>
      <c r="J1404" s="25"/>
      <c r="K1404" s="25"/>
    </row>
    <row r="1405" spans="2:11" ht="14.5" customHeight="1" x14ac:dyDescent="0.35">
      <c r="B1405" s="25"/>
      <c r="C1405" s="25"/>
      <c r="D1405" s="25"/>
      <c r="E1405" s="25"/>
      <c r="F1405" s="25"/>
      <c r="G1405" s="25"/>
      <c r="H1405" s="25"/>
      <c r="I1405" s="25"/>
      <c r="J1405" s="25"/>
      <c r="K1405" s="25"/>
    </row>
    <row r="1406" spans="2:11" ht="14.5" customHeight="1" x14ac:dyDescent="0.35">
      <c r="B1406" s="25"/>
      <c r="C1406" s="25"/>
      <c r="D1406" s="25"/>
      <c r="E1406" s="25"/>
      <c r="F1406" s="25"/>
      <c r="G1406" s="25"/>
      <c r="H1406" s="25"/>
      <c r="I1406" s="25"/>
      <c r="J1406" s="25"/>
      <c r="K1406" s="25"/>
    </row>
    <row r="1407" spans="2:11" ht="14.5" customHeight="1" x14ac:dyDescent="0.35">
      <c r="B1407" s="25"/>
      <c r="C1407" s="25"/>
      <c r="D1407" s="25"/>
      <c r="E1407" s="25"/>
      <c r="F1407" s="25"/>
      <c r="G1407" s="25"/>
      <c r="H1407" s="25"/>
      <c r="I1407" s="25"/>
      <c r="J1407" s="25"/>
      <c r="K1407" s="25"/>
    </row>
    <row r="1408" spans="2:11" ht="14.5" customHeight="1" x14ac:dyDescent="0.35">
      <c r="B1408" s="25"/>
      <c r="C1408" s="25"/>
      <c r="D1408" s="25"/>
      <c r="E1408" s="25"/>
      <c r="F1408" s="25"/>
      <c r="G1408" s="25"/>
      <c r="H1408" s="25"/>
      <c r="I1408" s="25"/>
      <c r="J1408" s="25"/>
      <c r="K1408" s="25"/>
    </row>
    <row r="1409" spans="2:11" ht="14.5" customHeight="1" x14ac:dyDescent="0.35">
      <c r="B1409" s="25"/>
      <c r="C1409" s="25"/>
      <c r="D1409" s="25"/>
      <c r="E1409" s="25"/>
      <c r="F1409" s="25"/>
      <c r="G1409" s="25"/>
      <c r="H1409" s="25"/>
      <c r="I1409" s="25"/>
      <c r="J1409" s="25"/>
      <c r="K1409" s="25"/>
    </row>
    <row r="1410" spans="2:11" ht="14.5" customHeight="1" x14ac:dyDescent="0.35">
      <c r="B1410" s="25"/>
      <c r="C1410" s="25"/>
      <c r="D1410" s="25"/>
      <c r="E1410" s="25"/>
      <c r="F1410" s="25"/>
      <c r="G1410" s="25"/>
      <c r="H1410" s="25"/>
      <c r="I1410" s="25"/>
      <c r="J1410" s="25"/>
      <c r="K1410" s="25"/>
    </row>
    <row r="1411" spans="2:11" ht="14.5" customHeight="1" x14ac:dyDescent="0.35">
      <c r="B1411" s="25"/>
      <c r="C1411" s="25"/>
      <c r="D1411" s="25"/>
      <c r="E1411" s="25"/>
      <c r="F1411" s="25"/>
      <c r="G1411" s="25"/>
      <c r="H1411" s="25"/>
      <c r="I1411" s="25"/>
      <c r="J1411" s="25"/>
      <c r="K1411" s="25"/>
    </row>
    <row r="1412" spans="2:11" ht="14.5" customHeight="1" x14ac:dyDescent="0.35">
      <c r="B1412" s="25"/>
      <c r="C1412" s="25"/>
      <c r="D1412" s="25"/>
      <c r="E1412" s="25"/>
      <c r="F1412" s="25"/>
      <c r="G1412" s="25"/>
      <c r="H1412" s="25"/>
      <c r="I1412" s="25"/>
      <c r="J1412" s="25"/>
      <c r="K1412" s="25"/>
    </row>
    <row r="1413" spans="2:11" ht="14.5" customHeight="1" x14ac:dyDescent="0.35">
      <c r="B1413" s="25"/>
      <c r="C1413" s="25"/>
      <c r="D1413" s="25"/>
      <c r="E1413" s="25"/>
      <c r="F1413" s="25"/>
      <c r="G1413" s="25"/>
      <c r="H1413" s="25"/>
      <c r="I1413" s="25"/>
      <c r="J1413" s="25"/>
      <c r="K1413" s="25"/>
    </row>
    <row r="1414" spans="2:11" ht="14.5" customHeight="1" x14ac:dyDescent="0.35">
      <c r="B1414" s="25"/>
      <c r="C1414" s="25"/>
      <c r="D1414" s="25"/>
      <c r="E1414" s="25"/>
      <c r="F1414" s="25"/>
      <c r="G1414" s="25"/>
      <c r="H1414" s="25"/>
      <c r="I1414" s="25"/>
      <c r="J1414" s="25"/>
      <c r="K1414" s="25"/>
    </row>
    <row r="1415" spans="2:11" ht="14.5" customHeight="1" x14ac:dyDescent="0.35">
      <c r="B1415" s="25"/>
      <c r="C1415" s="25"/>
      <c r="D1415" s="25"/>
      <c r="E1415" s="25"/>
      <c r="F1415" s="25"/>
      <c r="G1415" s="25"/>
      <c r="H1415" s="25"/>
      <c r="I1415" s="25"/>
      <c r="J1415" s="25"/>
      <c r="K1415" s="25"/>
    </row>
    <row r="1416" spans="2:11" ht="14.5" customHeight="1" x14ac:dyDescent="0.35">
      <c r="B1416" s="25"/>
      <c r="C1416" s="25"/>
      <c r="D1416" s="25"/>
      <c r="E1416" s="25"/>
      <c r="F1416" s="25"/>
      <c r="G1416" s="25"/>
      <c r="H1416" s="25"/>
      <c r="I1416" s="25"/>
      <c r="J1416" s="25"/>
      <c r="K1416" s="25"/>
    </row>
    <row r="1417" spans="2:11" ht="14.5" customHeight="1" x14ac:dyDescent="0.35">
      <c r="B1417" s="25"/>
      <c r="C1417" s="25"/>
      <c r="D1417" s="25"/>
      <c r="E1417" s="25"/>
      <c r="F1417" s="25"/>
      <c r="G1417" s="25"/>
      <c r="H1417" s="25"/>
      <c r="I1417" s="25"/>
      <c r="J1417" s="25"/>
      <c r="K1417" s="25"/>
    </row>
    <row r="1418" spans="2:11" ht="14.5" customHeight="1" x14ac:dyDescent="0.35">
      <c r="B1418" s="25"/>
      <c r="C1418" s="25"/>
      <c r="D1418" s="25"/>
      <c r="E1418" s="25"/>
      <c r="F1418" s="25"/>
      <c r="G1418" s="25"/>
      <c r="H1418" s="25"/>
      <c r="I1418" s="25"/>
      <c r="J1418" s="25"/>
      <c r="K1418" s="25"/>
    </row>
    <row r="1419" spans="2:11" ht="14.5" customHeight="1" x14ac:dyDescent="0.35">
      <c r="B1419" s="25"/>
      <c r="C1419" s="25"/>
      <c r="D1419" s="25"/>
      <c r="E1419" s="25"/>
      <c r="F1419" s="25"/>
      <c r="G1419" s="25"/>
      <c r="H1419" s="25"/>
      <c r="I1419" s="25"/>
      <c r="J1419" s="25"/>
      <c r="K1419" s="25"/>
    </row>
    <row r="1420" spans="2:11" ht="14.5" customHeight="1" x14ac:dyDescent="0.35">
      <c r="B1420" s="25"/>
      <c r="C1420" s="25"/>
      <c r="D1420" s="25"/>
      <c r="E1420" s="25"/>
      <c r="F1420" s="25"/>
      <c r="G1420" s="25"/>
      <c r="H1420" s="25"/>
      <c r="I1420" s="25"/>
      <c r="J1420" s="25"/>
      <c r="K1420" s="25"/>
    </row>
    <row r="1421" spans="2:11" ht="14.5" customHeight="1" x14ac:dyDescent="0.35">
      <c r="B1421" s="25"/>
      <c r="C1421" s="25"/>
      <c r="D1421" s="25"/>
      <c r="E1421" s="25"/>
      <c r="F1421" s="25"/>
      <c r="G1421" s="25"/>
      <c r="H1421" s="25"/>
      <c r="I1421" s="25"/>
      <c r="J1421" s="25"/>
      <c r="K1421" s="25"/>
    </row>
    <row r="1422" spans="2:11" ht="14.5" customHeight="1" x14ac:dyDescent="0.35">
      <c r="B1422" s="25"/>
      <c r="C1422" s="25"/>
      <c r="D1422" s="25"/>
      <c r="E1422" s="25"/>
      <c r="F1422" s="25"/>
      <c r="G1422" s="25"/>
      <c r="H1422" s="25"/>
      <c r="I1422" s="25"/>
      <c r="J1422" s="25"/>
      <c r="K1422" s="25"/>
    </row>
    <row r="1423" spans="2:11" ht="14.5" customHeight="1" x14ac:dyDescent="0.35">
      <c r="B1423" s="25"/>
      <c r="C1423" s="25"/>
      <c r="D1423" s="25"/>
      <c r="E1423" s="25"/>
      <c r="F1423" s="25"/>
      <c r="G1423" s="25"/>
      <c r="H1423" s="25"/>
      <c r="I1423" s="25"/>
      <c r="J1423" s="25"/>
      <c r="K1423" s="25"/>
    </row>
    <row r="1424" spans="2:11" ht="14.5" customHeight="1" x14ac:dyDescent="0.35">
      <c r="B1424" s="25"/>
      <c r="C1424" s="25"/>
      <c r="D1424" s="25"/>
      <c r="E1424" s="25"/>
      <c r="F1424" s="25"/>
      <c r="G1424" s="25"/>
      <c r="H1424" s="25"/>
      <c r="I1424" s="25"/>
      <c r="J1424" s="25"/>
      <c r="K1424" s="25"/>
    </row>
    <row r="1425" spans="2:11" ht="14.5" customHeight="1" x14ac:dyDescent="0.35">
      <c r="B1425" s="25"/>
      <c r="C1425" s="25"/>
      <c r="D1425" s="25"/>
      <c r="E1425" s="25"/>
      <c r="F1425" s="25"/>
      <c r="G1425" s="25"/>
      <c r="H1425" s="25"/>
      <c r="I1425" s="25"/>
      <c r="J1425" s="25"/>
      <c r="K1425" s="25"/>
    </row>
    <row r="1426" spans="2:11" ht="14.5" customHeight="1" x14ac:dyDescent="0.35">
      <c r="B1426" s="25"/>
      <c r="C1426" s="25"/>
      <c r="D1426" s="25"/>
      <c r="E1426" s="25"/>
      <c r="F1426" s="25"/>
      <c r="G1426" s="25"/>
      <c r="H1426" s="25"/>
      <c r="I1426" s="25"/>
      <c r="J1426" s="25"/>
      <c r="K1426" s="25"/>
    </row>
    <row r="1427" spans="2:11" ht="14.5" customHeight="1" x14ac:dyDescent="0.35">
      <c r="B1427" s="25"/>
      <c r="C1427" s="25"/>
      <c r="D1427" s="25"/>
      <c r="E1427" s="25"/>
      <c r="F1427" s="25"/>
      <c r="G1427" s="25"/>
      <c r="H1427" s="25"/>
      <c r="I1427" s="25"/>
      <c r="J1427" s="25"/>
      <c r="K1427" s="25"/>
    </row>
    <row r="1428" spans="2:11" ht="14.5" customHeight="1" x14ac:dyDescent="0.35">
      <c r="B1428" s="25"/>
      <c r="C1428" s="25"/>
      <c r="D1428" s="25"/>
      <c r="E1428" s="25"/>
      <c r="F1428" s="25"/>
      <c r="G1428" s="25"/>
      <c r="H1428" s="25"/>
      <c r="I1428" s="25"/>
      <c r="J1428" s="25"/>
      <c r="K1428" s="25"/>
    </row>
    <row r="1429" spans="2:11" ht="14.5" customHeight="1" x14ac:dyDescent="0.35">
      <c r="B1429" s="25"/>
      <c r="C1429" s="25"/>
      <c r="D1429" s="25"/>
      <c r="E1429" s="25"/>
      <c r="F1429" s="25"/>
      <c r="G1429" s="25"/>
      <c r="H1429" s="25"/>
      <c r="I1429" s="25"/>
      <c r="J1429" s="25"/>
      <c r="K1429" s="25"/>
    </row>
    <row r="1430" spans="2:11" ht="14.5" customHeight="1" x14ac:dyDescent="0.35">
      <c r="B1430" s="25"/>
      <c r="C1430" s="25"/>
      <c r="D1430" s="25"/>
      <c r="E1430" s="25"/>
      <c r="F1430" s="25"/>
      <c r="G1430" s="25"/>
      <c r="H1430" s="25"/>
      <c r="I1430" s="25"/>
      <c r="J1430" s="25"/>
      <c r="K1430" s="25"/>
    </row>
    <row r="1431" spans="2:11" ht="14.5" customHeight="1" x14ac:dyDescent="0.35">
      <c r="B1431" s="25"/>
      <c r="C1431" s="25"/>
      <c r="D1431" s="25"/>
      <c r="E1431" s="25"/>
      <c r="F1431" s="25"/>
      <c r="G1431" s="25"/>
      <c r="H1431" s="25"/>
      <c r="I1431" s="25"/>
      <c r="J1431" s="25"/>
      <c r="K1431" s="25"/>
    </row>
    <row r="1432" spans="2:11" ht="14.5" customHeight="1" x14ac:dyDescent="0.35">
      <c r="B1432" s="25"/>
      <c r="C1432" s="25"/>
      <c r="D1432" s="25"/>
      <c r="E1432" s="25"/>
      <c r="F1432" s="25"/>
      <c r="G1432" s="25"/>
      <c r="H1432" s="25"/>
      <c r="I1432" s="25"/>
      <c r="J1432" s="25"/>
      <c r="K1432" s="25"/>
    </row>
    <row r="1433" spans="2:11" ht="14.5" customHeight="1" x14ac:dyDescent="0.35">
      <c r="B1433" s="25"/>
      <c r="C1433" s="25"/>
      <c r="D1433" s="25"/>
      <c r="E1433" s="25"/>
      <c r="F1433" s="25"/>
      <c r="G1433" s="25"/>
      <c r="H1433" s="25"/>
      <c r="I1433" s="25"/>
      <c r="J1433" s="25"/>
      <c r="K1433" s="25"/>
    </row>
    <row r="1434" spans="2:11" ht="14.5" customHeight="1" x14ac:dyDescent="0.35">
      <c r="B1434" s="25"/>
      <c r="C1434" s="25"/>
      <c r="D1434" s="25"/>
      <c r="E1434" s="25"/>
      <c r="F1434" s="25"/>
      <c r="G1434" s="25"/>
      <c r="H1434" s="25"/>
      <c r="I1434" s="25"/>
      <c r="J1434" s="25"/>
      <c r="K1434" s="25"/>
    </row>
    <row r="1435" spans="2:11" ht="14.5" customHeight="1" x14ac:dyDescent="0.35">
      <c r="B1435" s="25"/>
      <c r="C1435" s="25"/>
      <c r="D1435" s="25"/>
      <c r="E1435" s="25"/>
      <c r="F1435" s="25"/>
      <c r="G1435" s="25"/>
      <c r="H1435" s="25"/>
      <c r="I1435" s="25"/>
      <c r="J1435" s="25"/>
      <c r="K1435" s="25"/>
    </row>
    <row r="1436" spans="2:11" ht="14.5" customHeight="1" x14ac:dyDescent="0.35">
      <c r="B1436" s="25"/>
      <c r="C1436" s="25"/>
      <c r="D1436" s="25"/>
      <c r="E1436" s="25"/>
      <c r="F1436" s="25"/>
      <c r="G1436" s="25"/>
      <c r="H1436" s="25"/>
      <c r="I1436" s="25"/>
      <c r="J1436" s="25"/>
      <c r="K1436" s="25"/>
    </row>
    <row r="1437" spans="2:11" ht="14.5" customHeight="1" x14ac:dyDescent="0.35">
      <c r="B1437" s="25"/>
      <c r="C1437" s="25"/>
      <c r="D1437" s="25"/>
      <c r="E1437" s="25"/>
      <c r="F1437" s="25"/>
      <c r="G1437" s="25"/>
      <c r="H1437" s="25"/>
      <c r="I1437" s="25"/>
      <c r="J1437" s="25"/>
      <c r="K1437" s="25"/>
    </row>
    <row r="1438" spans="2:11" ht="14.5" customHeight="1" x14ac:dyDescent="0.35">
      <c r="B1438" s="25"/>
      <c r="C1438" s="25"/>
      <c r="D1438" s="25"/>
      <c r="E1438" s="25"/>
      <c r="F1438" s="25"/>
      <c r="G1438" s="25"/>
      <c r="H1438" s="25"/>
      <c r="I1438" s="25"/>
      <c r="J1438" s="25"/>
      <c r="K1438" s="25"/>
    </row>
    <row r="1439" spans="2:11" ht="14.5" customHeight="1" x14ac:dyDescent="0.35">
      <c r="B1439" s="25"/>
      <c r="C1439" s="25"/>
      <c r="D1439" s="25"/>
      <c r="E1439" s="25"/>
      <c r="F1439" s="25"/>
      <c r="G1439" s="25"/>
      <c r="H1439" s="25"/>
      <c r="I1439" s="25"/>
      <c r="J1439" s="25"/>
      <c r="K1439" s="25"/>
    </row>
    <row r="1440" spans="2:11" ht="14.5" customHeight="1" x14ac:dyDescent="0.35">
      <c r="B1440" s="25"/>
      <c r="C1440" s="25"/>
      <c r="D1440" s="25"/>
      <c r="E1440" s="25"/>
      <c r="F1440" s="25"/>
      <c r="G1440" s="25"/>
      <c r="H1440" s="25"/>
      <c r="I1440" s="25"/>
      <c r="J1440" s="25"/>
      <c r="K1440" s="25"/>
    </row>
    <row r="1441" spans="2:11" ht="14.5" customHeight="1" x14ac:dyDescent="0.35">
      <c r="B1441" s="25"/>
      <c r="C1441" s="25"/>
      <c r="D1441" s="25"/>
      <c r="E1441" s="25"/>
      <c r="F1441" s="25"/>
      <c r="G1441" s="25"/>
      <c r="H1441" s="25"/>
      <c r="I1441" s="25"/>
      <c r="J1441" s="25"/>
      <c r="K1441" s="25"/>
    </row>
    <row r="1442" spans="2:11" ht="14.5" customHeight="1" x14ac:dyDescent="0.35">
      <c r="B1442" s="25"/>
      <c r="C1442" s="25"/>
      <c r="D1442" s="25"/>
      <c r="E1442" s="25"/>
      <c r="F1442" s="25"/>
      <c r="G1442" s="25"/>
      <c r="H1442" s="25"/>
      <c r="I1442" s="25"/>
      <c r="J1442" s="25"/>
      <c r="K1442" s="25"/>
    </row>
    <row r="1443" spans="2:11" ht="14.5" customHeight="1" x14ac:dyDescent="0.35">
      <c r="B1443" s="25"/>
      <c r="C1443" s="25"/>
      <c r="D1443" s="25"/>
      <c r="E1443" s="25"/>
      <c r="F1443" s="25"/>
      <c r="G1443" s="25"/>
      <c r="H1443" s="25"/>
      <c r="I1443" s="25"/>
      <c r="J1443" s="25"/>
      <c r="K1443" s="25"/>
    </row>
    <row r="1444" spans="2:11" ht="14.5" customHeight="1" x14ac:dyDescent="0.35">
      <c r="B1444" s="25"/>
      <c r="C1444" s="25"/>
      <c r="D1444" s="25"/>
      <c r="E1444" s="25"/>
      <c r="F1444" s="25"/>
      <c r="G1444" s="25"/>
      <c r="H1444" s="25"/>
      <c r="I1444" s="25"/>
      <c r="J1444" s="25"/>
      <c r="K1444" s="25"/>
    </row>
    <row r="1445" spans="2:11" ht="14.5" customHeight="1" x14ac:dyDescent="0.35">
      <c r="B1445" s="25"/>
      <c r="C1445" s="25"/>
      <c r="D1445" s="25"/>
      <c r="E1445" s="25"/>
      <c r="F1445" s="25"/>
      <c r="G1445" s="25"/>
      <c r="H1445" s="25"/>
      <c r="I1445" s="25"/>
      <c r="J1445" s="25"/>
      <c r="K1445" s="25"/>
    </row>
    <row r="1446" spans="2:11" ht="14.5" customHeight="1" x14ac:dyDescent="0.35">
      <c r="B1446" s="25"/>
      <c r="C1446" s="25"/>
      <c r="D1446" s="25"/>
      <c r="E1446" s="25"/>
      <c r="F1446" s="25"/>
      <c r="G1446" s="25"/>
      <c r="H1446" s="25"/>
      <c r="I1446" s="25"/>
      <c r="J1446" s="25"/>
      <c r="K1446" s="25"/>
    </row>
    <row r="1447" spans="2:11" ht="14.5" customHeight="1" x14ac:dyDescent="0.35">
      <c r="B1447" s="25"/>
      <c r="C1447" s="25"/>
      <c r="D1447" s="25"/>
      <c r="E1447" s="25"/>
      <c r="F1447" s="25"/>
      <c r="G1447" s="25"/>
      <c r="H1447" s="25"/>
      <c r="I1447" s="25"/>
      <c r="J1447" s="25"/>
      <c r="K1447" s="25"/>
    </row>
    <row r="1448" spans="2:11" ht="14.5" customHeight="1" x14ac:dyDescent="0.35">
      <c r="B1448" s="25"/>
      <c r="C1448" s="25"/>
      <c r="D1448" s="25"/>
      <c r="E1448" s="25"/>
      <c r="F1448" s="25"/>
      <c r="G1448" s="25"/>
      <c r="H1448" s="25"/>
      <c r="I1448" s="25"/>
      <c r="J1448" s="25"/>
      <c r="K1448" s="25"/>
    </row>
    <row r="1449" spans="2:11" ht="14.5" customHeight="1" x14ac:dyDescent="0.35">
      <c r="B1449" s="25"/>
      <c r="C1449" s="25"/>
      <c r="D1449" s="25"/>
      <c r="E1449" s="25"/>
      <c r="F1449" s="25"/>
      <c r="G1449" s="25"/>
      <c r="H1449" s="25"/>
      <c r="I1449" s="25"/>
      <c r="J1449" s="25"/>
      <c r="K1449" s="25"/>
    </row>
    <row r="1450" spans="2:11" ht="14.5" customHeight="1" x14ac:dyDescent="0.35">
      <c r="B1450" s="25"/>
      <c r="C1450" s="25"/>
      <c r="D1450" s="25"/>
      <c r="E1450" s="25"/>
      <c r="F1450" s="25"/>
      <c r="G1450" s="25"/>
      <c r="H1450" s="25"/>
      <c r="I1450" s="25"/>
      <c r="J1450" s="25"/>
      <c r="K1450" s="25"/>
    </row>
    <row r="1451" spans="2:11" ht="14.5" customHeight="1" x14ac:dyDescent="0.35">
      <c r="B1451" s="25"/>
      <c r="C1451" s="25"/>
      <c r="D1451" s="25"/>
      <c r="E1451" s="25"/>
      <c r="F1451" s="25"/>
      <c r="G1451" s="25"/>
      <c r="H1451" s="25"/>
      <c r="I1451" s="25"/>
      <c r="J1451" s="25"/>
      <c r="K1451" s="25"/>
    </row>
    <row r="1452" spans="2:11" ht="14.5" customHeight="1" x14ac:dyDescent="0.35">
      <c r="B1452" s="25"/>
      <c r="C1452" s="25"/>
      <c r="D1452" s="25"/>
      <c r="E1452" s="25"/>
      <c r="F1452" s="25"/>
      <c r="G1452" s="25"/>
      <c r="H1452" s="25"/>
      <c r="I1452" s="25"/>
      <c r="J1452" s="25"/>
      <c r="K1452" s="25"/>
    </row>
    <row r="1453" spans="2:11" ht="14.5" customHeight="1" x14ac:dyDescent="0.35">
      <c r="B1453" s="25"/>
      <c r="C1453" s="25"/>
      <c r="D1453" s="25"/>
      <c r="E1453" s="25"/>
      <c r="F1453" s="25"/>
      <c r="G1453" s="25"/>
      <c r="H1453" s="25"/>
      <c r="I1453" s="25"/>
      <c r="J1453" s="25"/>
      <c r="K1453" s="25"/>
    </row>
    <row r="1454" spans="2:11" ht="14.5" customHeight="1" x14ac:dyDescent="0.35">
      <c r="B1454" s="25"/>
      <c r="C1454" s="25"/>
      <c r="D1454" s="25"/>
      <c r="E1454" s="25"/>
      <c r="F1454" s="25"/>
      <c r="G1454" s="25"/>
      <c r="H1454" s="25"/>
      <c r="I1454" s="25"/>
      <c r="J1454" s="25"/>
      <c r="K1454" s="25"/>
    </row>
    <row r="1455" spans="2:11" ht="14.5" customHeight="1" x14ac:dyDescent="0.35">
      <c r="B1455" s="25"/>
      <c r="C1455" s="25"/>
      <c r="D1455" s="25"/>
      <c r="E1455" s="25"/>
      <c r="F1455" s="25"/>
      <c r="G1455" s="25"/>
      <c r="H1455" s="25"/>
      <c r="I1455" s="25"/>
      <c r="J1455" s="25"/>
      <c r="K1455" s="25"/>
    </row>
    <row r="1456" spans="2:11" ht="14.5" customHeight="1" x14ac:dyDescent="0.35">
      <c r="B1456" s="25"/>
      <c r="C1456" s="25"/>
      <c r="D1456" s="25"/>
      <c r="E1456" s="25"/>
      <c r="F1456" s="25"/>
      <c r="G1456" s="25"/>
      <c r="H1456" s="25"/>
      <c r="I1456" s="25"/>
      <c r="J1456" s="25"/>
      <c r="K1456" s="25"/>
    </row>
    <row r="1457" spans="2:11" ht="14.5" customHeight="1" x14ac:dyDescent="0.35">
      <c r="B1457" s="25"/>
      <c r="C1457" s="25"/>
      <c r="D1457" s="25"/>
      <c r="E1457" s="25"/>
      <c r="F1457" s="25"/>
      <c r="G1457" s="25"/>
      <c r="H1457" s="25"/>
      <c r="I1457" s="25"/>
      <c r="J1457" s="25"/>
      <c r="K1457" s="25"/>
    </row>
    <row r="1458" spans="2:11" ht="14.5" customHeight="1" x14ac:dyDescent="0.35">
      <c r="B1458" s="25"/>
      <c r="C1458" s="25"/>
      <c r="D1458" s="25"/>
      <c r="E1458" s="25"/>
      <c r="F1458" s="25"/>
      <c r="G1458" s="25"/>
      <c r="H1458" s="25"/>
      <c r="I1458" s="25"/>
      <c r="J1458" s="25"/>
      <c r="K1458" s="25"/>
    </row>
    <row r="1459" spans="2:11" ht="14.5" customHeight="1" x14ac:dyDescent="0.35">
      <c r="B1459" s="25"/>
      <c r="C1459" s="25"/>
      <c r="D1459" s="25"/>
      <c r="E1459" s="25"/>
      <c r="F1459" s="25"/>
      <c r="G1459" s="25"/>
      <c r="H1459" s="25"/>
      <c r="I1459" s="25"/>
      <c r="J1459" s="25"/>
      <c r="K1459" s="25"/>
    </row>
    <row r="1460" spans="2:11" ht="14.5" customHeight="1" x14ac:dyDescent="0.35">
      <c r="B1460" s="25"/>
      <c r="C1460" s="25"/>
      <c r="D1460" s="25"/>
      <c r="E1460" s="25"/>
      <c r="F1460" s="25"/>
      <c r="G1460" s="25"/>
      <c r="H1460" s="25"/>
      <c r="I1460" s="25"/>
      <c r="J1460" s="25"/>
      <c r="K1460" s="25"/>
    </row>
    <row r="1461" spans="2:11" ht="14.5" customHeight="1" x14ac:dyDescent="0.35">
      <c r="B1461" s="25"/>
      <c r="C1461" s="25"/>
      <c r="D1461" s="25"/>
      <c r="E1461" s="25"/>
      <c r="F1461" s="25"/>
      <c r="G1461" s="25"/>
      <c r="H1461" s="25"/>
      <c r="I1461" s="25"/>
      <c r="J1461" s="25"/>
      <c r="K1461" s="25"/>
    </row>
    <row r="1462" spans="2:11" ht="14.5" customHeight="1" x14ac:dyDescent="0.35">
      <c r="B1462" s="25"/>
      <c r="C1462" s="25"/>
      <c r="D1462" s="25"/>
      <c r="E1462" s="25"/>
      <c r="F1462" s="25"/>
      <c r="G1462" s="25"/>
      <c r="H1462" s="25"/>
      <c r="I1462" s="25"/>
      <c r="J1462" s="25"/>
      <c r="K1462" s="25"/>
    </row>
    <row r="1463" spans="2:11" ht="14.5" customHeight="1" x14ac:dyDescent="0.35">
      <c r="B1463" s="25"/>
      <c r="C1463" s="25"/>
      <c r="D1463" s="25"/>
      <c r="E1463" s="25"/>
      <c r="F1463" s="25"/>
      <c r="G1463" s="25"/>
      <c r="H1463" s="25"/>
      <c r="I1463" s="25"/>
      <c r="J1463" s="25"/>
      <c r="K1463" s="25"/>
    </row>
    <row r="1464" spans="2:11" ht="14.5" customHeight="1" x14ac:dyDescent="0.35">
      <c r="B1464" s="25"/>
      <c r="C1464" s="25"/>
      <c r="D1464" s="25"/>
      <c r="E1464" s="25"/>
      <c r="F1464" s="25"/>
      <c r="G1464" s="25"/>
      <c r="H1464" s="25"/>
      <c r="I1464" s="25"/>
      <c r="J1464" s="25"/>
      <c r="K1464" s="25"/>
    </row>
    <row r="1465" spans="2:11" ht="14.5" customHeight="1" x14ac:dyDescent="0.35">
      <c r="B1465" s="25"/>
      <c r="C1465" s="25"/>
      <c r="D1465" s="25"/>
      <c r="E1465" s="25"/>
      <c r="F1465" s="25"/>
      <c r="G1465" s="25"/>
      <c r="H1465" s="25"/>
      <c r="I1465" s="25"/>
      <c r="J1465" s="25"/>
      <c r="K1465" s="25"/>
    </row>
    <row r="1466" spans="2:11" ht="14.5" customHeight="1" x14ac:dyDescent="0.35">
      <c r="B1466" s="25"/>
      <c r="C1466" s="25"/>
      <c r="D1466" s="25"/>
      <c r="E1466" s="25"/>
      <c r="F1466" s="25"/>
      <c r="G1466" s="25"/>
      <c r="H1466" s="25"/>
      <c r="I1466" s="25"/>
      <c r="J1466" s="25"/>
      <c r="K1466" s="25"/>
    </row>
    <row r="1467" spans="2:11" ht="14.5" customHeight="1" x14ac:dyDescent="0.35">
      <c r="B1467" s="25"/>
      <c r="C1467" s="25"/>
      <c r="D1467" s="25"/>
      <c r="E1467" s="25"/>
      <c r="F1467" s="25"/>
      <c r="G1467" s="25"/>
      <c r="H1467" s="25"/>
      <c r="I1467" s="25"/>
      <c r="J1467" s="25"/>
      <c r="K1467" s="25"/>
    </row>
    <row r="1468" spans="2:11" ht="14.5" customHeight="1" x14ac:dyDescent="0.35">
      <c r="B1468" s="25"/>
      <c r="C1468" s="25"/>
      <c r="D1468" s="25"/>
      <c r="E1468" s="25"/>
      <c r="F1468" s="25"/>
      <c r="G1468" s="25"/>
      <c r="H1468" s="25"/>
      <c r="I1468" s="25"/>
      <c r="J1468" s="25"/>
      <c r="K1468" s="25"/>
    </row>
    <row r="1469" spans="2:11" ht="14.5" customHeight="1" x14ac:dyDescent="0.35">
      <c r="B1469" s="25"/>
      <c r="C1469" s="25"/>
      <c r="D1469" s="25"/>
      <c r="E1469" s="25"/>
      <c r="F1469" s="25"/>
      <c r="G1469" s="25"/>
      <c r="H1469" s="25"/>
      <c r="I1469" s="25"/>
      <c r="J1469" s="25"/>
      <c r="K1469" s="25"/>
    </row>
    <row r="1470" spans="2:11" ht="14.5" customHeight="1" x14ac:dyDescent="0.35">
      <c r="B1470" s="25"/>
      <c r="C1470" s="25"/>
      <c r="D1470" s="25"/>
      <c r="E1470" s="25"/>
      <c r="F1470" s="25"/>
      <c r="G1470" s="25"/>
      <c r="H1470" s="25"/>
      <c r="I1470" s="25"/>
      <c r="J1470" s="25"/>
      <c r="K1470" s="25"/>
    </row>
    <row r="1471" spans="2:11" ht="14.5" customHeight="1" x14ac:dyDescent="0.35">
      <c r="B1471" s="25"/>
      <c r="C1471" s="25"/>
      <c r="D1471" s="25"/>
      <c r="E1471" s="25"/>
      <c r="F1471" s="25"/>
      <c r="G1471" s="25"/>
      <c r="H1471" s="25"/>
      <c r="I1471" s="25"/>
      <c r="J1471" s="25"/>
      <c r="K1471" s="25"/>
    </row>
    <row r="1472" spans="2:11" ht="14.5" customHeight="1" x14ac:dyDescent="0.35">
      <c r="B1472" s="25"/>
      <c r="C1472" s="25"/>
      <c r="D1472" s="25"/>
      <c r="E1472" s="25"/>
      <c r="F1472" s="25"/>
      <c r="G1472" s="25"/>
      <c r="H1472" s="25"/>
      <c r="I1472" s="25"/>
      <c r="J1472" s="25"/>
      <c r="K1472" s="25"/>
    </row>
    <row r="1473" spans="2:11" ht="14.5" customHeight="1" x14ac:dyDescent="0.35">
      <c r="B1473" s="25"/>
      <c r="C1473" s="25"/>
      <c r="D1473" s="25"/>
      <c r="E1473" s="25"/>
      <c r="F1473" s="25"/>
      <c r="G1473" s="25"/>
      <c r="H1473" s="25"/>
      <c r="I1473" s="25"/>
      <c r="J1473" s="25"/>
      <c r="K1473" s="25"/>
    </row>
    <row r="1474" spans="2:11" ht="14.5" customHeight="1" x14ac:dyDescent="0.35">
      <c r="B1474" s="25"/>
      <c r="C1474" s="25"/>
      <c r="D1474" s="25"/>
      <c r="E1474" s="25"/>
      <c r="F1474" s="25"/>
      <c r="G1474" s="25"/>
      <c r="H1474" s="25"/>
      <c r="I1474" s="25"/>
      <c r="J1474" s="25"/>
      <c r="K1474" s="25"/>
    </row>
    <row r="1475" spans="2:11" ht="14.5" customHeight="1" x14ac:dyDescent="0.35">
      <c r="B1475" s="25"/>
      <c r="C1475" s="25"/>
      <c r="D1475" s="25"/>
      <c r="E1475" s="25"/>
      <c r="F1475" s="25"/>
      <c r="G1475" s="25"/>
      <c r="H1475" s="25"/>
      <c r="I1475" s="25"/>
      <c r="J1475" s="25"/>
      <c r="K1475" s="25"/>
    </row>
    <row r="1476" spans="2:11" ht="14.5" customHeight="1" x14ac:dyDescent="0.35">
      <c r="B1476" s="25"/>
      <c r="C1476" s="25"/>
      <c r="D1476" s="25"/>
      <c r="E1476" s="25"/>
      <c r="F1476" s="25"/>
      <c r="G1476" s="25"/>
      <c r="H1476" s="25"/>
      <c r="I1476" s="25"/>
      <c r="J1476" s="25"/>
      <c r="K1476" s="25"/>
    </row>
    <row r="1477" spans="2:11" ht="14.5" customHeight="1" x14ac:dyDescent="0.35">
      <c r="B1477" s="25"/>
      <c r="C1477" s="25"/>
      <c r="D1477" s="25"/>
      <c r="E1477" s="25"/>
      <c r="F1477" s="25"/>
      <c r="G1477" s="25"/>
      <c r="H1477" s="25"/>
      <c r="I1477" s="25"/>
      <c r="J1477" s="25"/>
      <c r="K1477" s="25"/>
    </row>
    <row r="1478" spans="2:11" ht="14.5" customHeight="1" x14ac:dyDescent="0.35">
      <c r="B1478" s="25"/>
      <c r="C1478" s="25"/>
      <c r="D1478" s="25"/>
      <c r="E1478" s="25"/>
      <c r="F1478" s="25"/>
      <c r="G1478" s="25"/>
      <c r="H1478" s="25"/>
      <c r="I1478" s="25"/>
      <c r="J1478" s="25"/>
      <c r="K1478" s="25"/>
    </row>
    <row r="1479" spans="2:11" ht="14.5" customHeight="1" x14ac:dyDescent="0.35">
      <c r="B1479" s="25"/>
      <c r="C1479" s="25"/>
      <c r="D1479" s="25"/>
      <c r="E1479" s="25"/>
      <c r="F1479" s="25"/>
      <c r="G1479" s="25"/>
      <c r="H1479" s="25"/>
      <c r="I1479" s="25"/>
      <c r="J1479" s="25"/>
      <c r="K1479" s="25"/>
    </row>
    <row r="1480" spans="2:11" ht="14.5" customHeight="1" x14ac:dyDescent="0.35">
      <c r="B1480" s="25"/>
      <c r="C1480" s="25"/>
      <c r="D1480" s="25"/>
      <c r="E1480" s="25"/>
      <c r="F1480" s="25"/>
      <c r="G1480" s="25"/>
      <c r="H1480" s="25"/>
      <c r="I1480" s="25"/>
      <c r="J1480" s="25"/>
      <c r="K1480" s="25"/>
    </row>
    <row r="1481" spans="2:11" ht="14.5" customHeight="1" x14ac:dyDescent="0.35">
      <c r="B1481" s="25"/>
      <c r="C1481" s="25"/>
      <c r="D1481" s="25"/>
      <c r="E1481" s="25"/>
      <c r="F1481" s="25"/>
      <c r="G1481" s="25"/>
      <c r="H1481" s="25"/>
      <c r="I1481" s="25"/>
      <c r="J1481" s="25"/>
      <c r="K1481" s="25"/>
    </row>
    <row r="1482" spans="2:11" ht="14.5" customHeight="1" x14ac:dyDescent="0.35">
      <c r="B1482" s="25"/>
      <c r="C1482" s="25"/>
      <c r="D1482" s="25"/>
      <c r="E1482" s="25"/>
      <c r="F1482" s="25"/>
      <c r="G1482" s="25"/>
      <c r="H1482" s="25"/>
      <c r="I1482" s="25"/>
      <c r="J1482" s="25"/>
      <c r="K1482" s="25"/>
    </row>
    <row r="1483" spans="2:11" ht="14.5" customHeight="1" x14ac:dyDescent="0.35">
      <c r="B1483" s="25"/>
      <c r="C1483" s="25"/>
      <c r="D1483" s="25"/>
      <c r="E1483" s="25"/>
      <c r="F1483" s="25"/>
      <c r="G1483" s="25"/>
      <c r="H1483" s="25"/>
      <c r="I1483" s="25"/>
      <c r="J1483" s="25"/>
      <c r="K1483" s="25"/>
    </row>
    <row r="1484" spans="2:11" ht="14.5" customHeight="1" x14ac:dyDescent="0.35">
      <c r="B1484" s="25"/>
      <c r="C1484" s="25"/>
      <c r="D1484" s="25"/>
      <c r="E1484" s="25"/>
      <c r="F1484" s="25"/>
      <c r="G1484" s="25"/>
      <c r="H1484" s="25"/>
      <c r="I1484" s="25"/>
      <c r="J1484" s="25"/>
      <c r="K1484" s="25"/>
    </row>
    <row r="1485" spans="2:11" ht="14.5" customHeight="1" x14ac:dyDescent="0.35">
      <c r="B1485" s="25"/>
      <c r="C1485" s="25"/>
      <c r="D1485" s="25"/>
      <c r="E1485" s="25"/>
      <c r="F1485" s="25"/>
      <c r="G1485" s="25"/>
      <c r="H1485" s="25"/>
      <c r="I1485" s="25"/>
      <c r="J1485" s="25"/>
      <c r="K1485" s="25"/>
    </row>
    <row r="1486" spans="2:11" ht="14.5" customHeight="1" x14ac:dyDescent="0.35">
      <c r="B1486" s="25"/>
      <c r="C1486" s="25"/>
      <c r="D1486" s="25"/>
      <c r="E1486" s="25"/>
      <c r="F1486" s="25"/>
      <c r="G1486" s="25"/>
      <c r="H1486" s="25"/>
      <c r="I1486" s="25"/>
      <c r="J1486" s="25"/>
      <c r="K1486" s="25"/>
    </row>
    <row r="1487" spans="2:11" ht="14.5" customHeight="1" x14ac:dyDescent="0.35">
      <c r="B1487" s="25"/>
      <c r="C1487" s="25"/>
      <c r="D1487" s="25"/>
      <c r="E1487" s="25"/>
      <c r="F1487" s="25"/>
      <c r="G1487" s="25"/>
      <c r="H1487" s="25"/>
      <c r="I1487" s="25"/>
      <c r="J1487" s="25"/>
      <c r="K1487" s="25"/>
    </row>
    <row r="1488" spans="2:11" ht="14.5" customHeight="1" x14ac:dyDescent="0.35">
      <c r="B1488" s="25"/>
      <c r="C1488" s="25"/>
      <c r="D1488" s="25"/>
      <c r="E1488" s="25"/>
      <c r="F1488" s="25"/>
      <c r="G1488" s="25"/>
      <c r="H1488" s="25"/>
      <c r="I1488" s="25"/>
      <c r="J1488" s="25"/>
      <c r="K1488" s="25"/>
    </row>
    <row r="1489" spans="2:11" ht="14.5" customHeight="1" x14ac:dyDescent="0.35">
      <c r="B1489" s="25"/>
      <c r="C1489" s="25"/>
      <c r="D1489" s="25"/>
      <c r="E1489" s="25"/>
      <c r="F1489" s="25"/>
      <c r="G1489" s="25"/>
      <c r="H1489" s="25"/>
      <c r="I1489" s="25"/>
      <c r="J1489" s="25"/>
      <c r="K1489" s="25"/>
    </row>
    <row r="1490" spans="2:11" ht="14.5" customHeight="1" x14ac:dyDescent="0.35">
      <c r="B1490" s="25"/>
      <c r="C1490" s="25"/>
      <c r="D1490" s="25"/>
      <c r="E1490" s="25"/>
      <c r="F1490" s="25"/>
      <c r="G1490" s="25"/>
      <c r="H1490" s="25"/>
      <c r="I1490" s="25"/>
      <c r="J1490" s="25"/>
      <c r="K1490" s="25"/>
    </row>
    <row r="1491" spans="2:11" ht="14.5" customHeight="1" x14ac:dyDescent="0.35">
      <c r="B1491" s="25"/>
      <c r="C1491" s="25"/>
      <c r="D1491" s="25"/>
      <c r="E1491" s="25"/>
      <c r="F1491" s="25"/>
      <c r="G1491" s="25"/>
      <c r="H1491" s="25"/>
      <c r="I1491" s="25"/>
      <c r="J1491" s="25"/>
      <c r="K1491" s="25"/>
    </row>
    <row r="1492" spans="2:11" ht="14.5" customHeight="1" x14ac:dyDescent="0.35">
      <c r="B1492" s="25"/>
      <c r="C1492" s="25"/>
      <c r="D1492" s="25"/>
      <c r="E1492" s="25"/>
      <c r="F1492" s="25"/>
      <c r="G1492" s="25"/>
      <c r="H1492" s="25"/>
      <c r="I1492" s="25"/>
      <c r="J1492" s="25"/>
      <c r="K1492" s="25"/>
    </row>
    <row r="1493" spans="2:11" ht="14.5" customHeight="1" x14ac:dyDescent="0.35">
      <c r="B1493" s="25"/>
      <c r="C1493" s="25"/>
      <c r="D1493" s="25"/>
      <c r="E1493" s="25"/>
      <c r="F1493" s="25"/>
      <c r="G1493" s="25"/>
      <c r="H1493" s="25"/>
      <c r="I1493" s="25"/>
      <c r="J1493" s="25"/>
      <c r="K1493" s="25"/>
    </row>
    <row r="1494" spans="2:11" ht="14.5" customHeight="1" x14ac:dyDescent="0.35">
      <c r="B1494" s="25"/>
      <c r="C1494" s="25"/>
      <c r="D1494" s="25"/>
      <c r="E1494" s="25"/>
      <c r="F1494" s="25"/>
      <c r="G1494" s="25"/>
      <c r="H1494" s="25"/>
      <c r="I1494" s="25"/>
      <c r="J1494" s="25"/>
      <c r="K1494" s="25"/>
    </row>
    <row r="1495" spans="2:11" ht="14.5" customHeight="1" x14ac:dyDescent="0.35">
      <c r="B1495" s="25"/>
      <c r="C1495" s="25"/>
      <c r="D1495" s="25"/>
      <c r="E1495" s="25"/>
      <c r="F1495" s="25"/>
      <c r="G1495" s="25"/>
      <c r="H1495" s="25"/>
      <c r="I1495" s="25"/>
      <c r="J1495" s="25"/>
      <c r="K1495" s="25"/>
    </row>
    <row r="1496" spans="2:11" ht="14.5" customHeight="1" x14ac:dyDescent="0.35">
      <c r="B1496" s="25"/>
      <c r="C1496" s="25"/>
      <c r="D1496" s="25"/>
      <c r="E1496" s="25"/>
      <c r="F1496" s="25"/>
      <c r="G1496" s="25"/>
      <c r="H1496" s="25"/>
      <c r="I1496" s="25"/>
      <c r="J1496" s="25"/>
      <c r="K1496" s="25"/>
    </row>
    <row r="1497" spans="2:11" ht="14.5" customHeight="1" x14ac:dyDescent="0.35">
      <c r="B1497" s="25"/>
      <c r="C1497" s="25"/>
      <c r="D1497" s="25"/>
      <c r="E1497" s="25"/>
      <c r="F1497" s="25"/>
      <c r="G1497" s="25"/>
      <c r="H1497" s="25"/>
      <c r="I1497" s="25"/>
      <c r="J1497" s="25"/>
      <c r="K1497" s="25"/>
    </row>
    <row r="1498" spans="2:11" ht="14.5" customHeight="1" x14ac:dyDescent="0.35">
      <c r="B1498" s="25"/>
      <c r="C1498" s="25"/>
      <c r="D1498" s="25"/>
      <c r="E1498" s="25"/>
      <c r="F1498" s="25"/>
      <c r="G1498" s="25"/>
      <c r="H1498" s="25"/>
      <c r="I1498" s="25"/>
      <c r="J1498" s="25"/>
      <c r="K1498" s="25"/>
    </row>
    <row r="1499" spans="2:11" ht="14.5" customHeight="1" x14ac:dyDescent="0.35">
      <c r="B1499" s="25"/>
      <c r="C1499" s="25"/>
      <c r="D1499" s="25"/>
      <c r="E1499" s="25"/>
      <c r="F1499" s="25"/>
      <c r="G1499" s="25"/>
      <c r="H1499" s="25"/>
      <c r="I1499" s="25"/>
      <c r="J1499" s="25"/>
      <c r="K1499" s="25"/>
    </row>
    <row r="1500" spans="2:11" ht="14.5" customHeight="1" x14ac:dyDescent="0.35">
      <c r="B1500" s="25"/>
      <c r="C1500" s="25"/>
      <c r="D1500" s="25"/>
      <c r="E1500" s="25"/>
      <c r="J1500" s="24"/>
    </row>
    <row r="1501" spans="2:11" ht="14.5" customHeight="1" x14ac:dyDescent="0.35">
      <c r="B1501" s="25"/>
      <c r="C1501" s="25"/>
      <c r="D1501" s="25"/>
      <c r="E1501" s="25"/>
      <c r="J1501" s="24"/>
    </row>
    <row r="1502" spans="2:11" ht="14.5" customHeight="1" x14ac:dyDescent="0.35">
      <c r="B1502" s="25"/>
      <c r="C1502" s="25"/>
      <c r="D1502" s="25"/>
      <c r="E1502" s="25"/>
      <c r="J1502" s="24"/>
    </row>
    <row r="1503" spans="2:11" ht="14.5" customHeight="1" x14ac:dyDescent="0.35">
      <c r="B1503" s="25"/>
      <c r="C1503" s="25"/>
      <c r="D1503" s="25"/>
      <c r="E1503" s="25"/>
      <c r="J1503" s="24"/>
    </row>
  </sheetData>
  <sheetProtection selectLockedCells="1"/>
  <mergeCells count="17">
    <mergeCell ref="B116:D116"/>
    <mergeCell ref="B69:D69"/>
    <mergeCell ref="B87:C87"/>
    <mergeCell ref="D85:D87"/>
    <mergeCell ref="B16:B17"/>
    <mergeCell ref="D71:F71"/>
    <mergeCell ref="B85:C86"/>
    <mergeCell ref="U48:V48"/>
    <mergeCell ref="B47:C48"/>
    <mergeCell ref="D48:J48"/>
    <mergeCell ref="D47:R47"/>
    <mergeCell ref="K48:R48"/>
    <mergeCell ref="B14:Q14"/>
    <mergeCell ref="B3:R3"/>
    <mergeCell ref="B2:R2"/>
    <mergeCell ref="D15:J15"/>
    <mergeCell ref="B49:B50"/>
  </mergeCells>
  <phoneticPr fontId="64" type="noConversion"/>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38"/>
  <sheetViews>
    <sheetView zoomScale="70" zoomScaleNormal="70" workbookViewId="0">
      <selection activeCell="D19" sqref="D19"/>
    </sheetView>
  </sheetViews>
  <sheetFormatPr defaultColWidth="9.1796875" defaultRowHeight="14.5" x14ac:dyDescent="0.35"/>
  <cols>
    <col min="1" max="2" width="3.1796875" style="10" customWidth="1"/>
    <col min="3" max="3" width="12.54296875" style="10" customWidth="1"/>
    <col min="4" max="4" width="143" style="10" customWidth="1"/>
    <col min="5" max="5" width="88.54296875" style="10" customWidth="1"/>
    <col min="6" max="6" width="46.453125" style="10" bestFit="1" customWidth="1"/>
    <col min="7" max="8" width="3.54296875" style="10" customWidth="1"/>
    <col min="9" max="16384" width="9.1796875" style="10"/>
  </cols>
  <sheetData>
    <row r="1" spans="1:80" x14ac:dyDescent="0.35">
      <c r="A1" s="558"/>
      <c r="B1" s="558"/>
      <c r="C1" s="558"/>
      <c r="D1" s="558"/>
      <c r="E1" s="558"/>
      <c r="F1" s="558"/>
      <c r="G1" s="558"/>
      <c r="H1" s="558"/>
    </row>
    <row r="2" spans="1:80" ht="15" thickBot="1" x14ac:dyDescent="0.4">
      <c r="A2" s="558"/>
      <c r="H2" s="558"/>
    </row>
    <row r="3" spans="1:80" customFormat="1" ht="63.75" customHeight="1" x14ac:dyDescent="0.35">
      <c r="A3" s="558"/>
      <c r="C3" s="552" t="s">
        <v>169</v>
      </c>
      <c r="D3" s="553"/>
      <c r="E3" s="553"/>
      <c r="F3" s="554"/>
      <c r="G3" s="10"/>
      <c r="H3" s="558"/>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row>
    <row r="4" spans="1:80" customFormat="1" ht="73.5" customHeight="1" x14ac:dyDescent="0.35">
      <c r="A4" s="558"/>
      <c r="C4" s="555" t="s">
        <v>168</v>
      </c>
      <c r="D4" s="556"/>
      <c r="E4" s="556"/>
      <c r="F4" s="557"/>
      <c r="G4" s="10"/>
      <c r="H4" s="558"/>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row>
    <row r="5" spans="1:80" ht="14.5" customHeight="1" x14ac:dyDescent="0.35">
      <c r="A5" s="558"/>
      <c r="C5" s="559"/>
      <c r="D5" s="560"/>
      <c r="E5" s="560"/>
      <c r="F5" s="561"/>
      <c r="H5" s="558"/>
    </row>
    <row r="6" spans="1:80" customFormat="1" ht="31" x14ac:dyDescent="0.35">
      <c r="A6" s="558"/>
      <c r="C6" s="146" t="s">
        <v>213</v>
      </c>
      <c r="D6" s="147" t="s">
        <v>160</v>
      </c>
      <c r="E6" s="150" t="s">
        <v>167</v>
      </c>
      <c r="F6" s="151" t="s">
        <v>170</v>
      </c>
      <c r="G6" s="10"/>
      <c r="H6" s="558"/>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customFormat="1" ht="79.75" customHeight="1" x14ac:dyDescent="0.35">
      <c r="A7" s="558"/>
      <c r="C7" s="139" t="s">
        <v>161</v>
      </c>
      <c r="D7" s="142" t="s">
        <v>162</v>
      </c>
      <c r="E7" s="279" t="s">
        <v>171</v>
      </c>
      <c r="F7" s="280" t="s">
        <v>171</v>
      </c>
      <c r="G7" s="10"/>
      <c r="H7" s="55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row>
    <row r="8" spans="1:80" customFormat="1" ht="79.75" customHeight="1" x14ac:dyDescent="0.35">
      <c r="A8" s="558"/>
      <c r="C8" s="139" t="s">
        <v>163</v>
      </c>
      <c r="D8" s="142" t="s">
        <v>206</v>
      </c>
      <c r="E8" s="279" t="s">
        <v>171</v>
      </c>
      <c r="F8" s="280" t="s">
        <v>171</v>
      </c>
      <c r="G8" s="20"/>
      <c r="H8" s="558"/>
      <c r="I8" s="20"/>
      <c r="J8" s="20"/>
      <c r="K8" s="20"/>
      <c r="L8" s="2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row>
    <row r="9" spans="1:80" customFormat="1" ht="79.75" customHeight="1" x14ac:dyDescent="0.35">
      <c r="A9" s="558"/>
      <c r="C9" s="139" t="s">
        <v>164</v>
      </c>
      <c r="D9" s="142" t="s">
        <v>207</v>
      </c>
      <c r="E9" s="279" t="s">
        <v>171</v>
      </c>
      <c r="F9" s="280" t="s">
        <v>171</v>
      </c>
      <c r="G9" s="10"/>
      <c r="H9" s="558"/>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row>
    <row r="10" spans="1:80" customFormat="1" ht="107.5" customHeight="1" x14ac:dyDescent="0.35">
      <c r="A10" s="558"/>
      <c r="C10" s="139" t="s">
        <v>165</v>
      </c>
      <c r="D10" s="142" t="s">
        <v>208</v>
      </c>
      <c r="E10" s="279" t="s">
        <v>171</v>
      </c>
      <c r="F10" s="280" t="s">
        <v>171</v>
      </c>
      <c r="G10" s="10"/>
      <c r="H10" s="558"/>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row>
    <row r="11" spans="1:80" customFormat="1" ht="15.5" x14ac:dyDescent="0.35">
      <c r="A11" s="558"/>
      <c r="C11" s="562"/>
      <c r="D11" s="563"/>
      <c r="E11" s="563"/>
      <c r="F11" s="564"/>
      <c r="G11" s="10"/>
      <c r="H11" s="558"/>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row>
    <row r="12" spans="1:80" customFormat="1" ht="31" x14ac:dyDescent="0.35">
      <c r="A12" s="558"/>
      <c r="C12" s="148" t="s">
        <v>213</v>
      </c>
      <c r="D12" s="149" t="s">
        <v>160</v>
      </c>
      <c r="E12" s="152"/>
      <c r="F12" s="153"/>
      <c r="G12" s="10"/>
      <c r="H12" s="558"/>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row>
    <row r="13" spans="1:80" customFormat="1" ht="102.65" customHeight="1" x14ac:dyDescent="0.35">
      <c r="A13" s="558"/>
      <c r="C13" s="140">
        <v>1</v>
      </c>
      <c r="D13" s="143" t="s">
        <v>266</v>
      </c>
      <c r="E13" s="279" t="s">
        <v>171</v>
      </c>
      <c r="F13" s="280" t="s">
        <v>171</v>
      </c>
      <c r="G13" s="10"/>
      <c r="H13" s="558"/>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row>
    <row r="14" spans="1:80" customFormat="1" ht="67.75" customHeight="1" x14ac:dyDescent="0.35">
      <c r="A14" s="558"/>
      <c r="C14" s="140">
        <v>2</v>
      </c>
      <c r="D14" s="143" t="s">
        <v>267</v>
      </c>
      <c r="E14" s="279" t="s">
        <v>171</v>
      </c>
      <c r="F14" s="280" t="s">
        <v>171</v>
      </c>
      <c r="G14" s="10"/>
      <c r="H14" s="558"/>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row>
    <row r="15" spans="1:80" customFormat="1" ht="67.75" customHeight="1" x14ac:dyDescent="0.35">
      <c r="A15" s="558"/>
      <c r="C15" s="140">
        <v>3</v>
      </c>
      <c r="D15" s="143" t="s">
        <v>268</v>
      </c>
      <c r="E15" s="279" t="s">
        <v>171</v>
      </c>
      <c r="F15" s="280" t="s">
        <v>171</v>
      </c>
      <c r="G15" s="10"/>
      <c r="H15" s="558"/>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row>
    <row r="16" spans="1:80" customFormat="1" ht="103.4" customHeight="1" x14ac:dyDescent="0.35">
      <c r="A16" s="558"/>
      <c r="C16" s="140">
        <v>4</v>
      </c>
      <c r="D16" s="143" t="s">
        <v>269</v>
      </c>
      <c r="E16" s="279" t="s">
        <v>171</v>
      </c>
      <c r="F16" s="280" t="s">
        <v>171</v>
      </c>
      <c r="G16" s="10"/>
      <c r="H16" s="558"/>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row>
    <row r="17" spans="1:80" customFormat="1" ht="60.65" customHeight="1" x14ac:dyDescent="0.35">
      <c r="A17" s="558"/>
      <c r="C17" s="140">
        <v>5</v>
      </c>
      <c r="D17" s="143" t="s">
        <v>209</v>
      </c>
      <c r="E17" s="279" t="s">
        <v>171</v>
      </c>
      <c r="F17" s="280" t="s">
        <v>171</v>
      </c>
      <c r="G17" s="10"/>
      <c r="H17" s="558"/>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row>
    <row r="18" spans="1:80" customFormat="1" ht="60.65" customHeight="1" x14ac:dyDescent="0.35">
      <c r="A18" s="558"/>
      <c r="C18" s="140">
        <v>6</v>
      </c>
      <c r="D18" s="144" t="s">
        <v>210</v>
      </c>
      <c r="E18" s="279" t="s">
        <v>171</v>
      </c>
      <c r="F18" s="280" t="s">
        <v>171</v>
      </c>
      <c r="G18" s="10"/>
      <c r="H18" s="558"/>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row>
    <row r="19" spans="1:80" customFormat="1" ht="60.65" customHeight="1" x14ac:dyDescent="0.35">
      <c r="A19" s="558"/>
      <c r="C19" s="140">
        <v>7</v>
      </c>
      <c r="D19" s="144" t="s">
        <v>270</v>
      </c>
      <c r="E19" s="279" t="s">
        <v>171</v>
      </c>
      <c r="F19" s="280" t="s">
        <v>171</v>
      </c>
      <c r="G19" s="10"/>
      <c r="H19" s="558"/>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row>
    <row r="20" spans="1:80" customFormat="1" ht="60.65" customHeight="1" x14ac:dyDescent="0.35">
      <c r="A20" s="558"/>
      <c r="C20" s="140">
        <v>8</v>
      </c>
      <c r="D20" s="144" t="s">
        <v>211</v>
      </c>
      <c r="E20" s="279" t="s">
        <v>171</v>
      </c>
      <c r="F20" s="280" t="s">
        <v>171</v>
      </c>
      <c r="G20" s="10"/>
      <c r="H20" s="558"/>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row>
    <row r="21" spans="1:80" customFormat="1" ht="60.65" customHeight="1" x14ac:dyDescent="0.35">
      <c r="A21" s="558"/>
      <c r="C21" s="140">
        <v>9</v>
      </c>
      <c r="D21" s="144" t="s">
        <v>212</v>
      </c>
      <c r="E21" s="279" t="s">
        <v>171</v>
      </c>
      <c r="F21" s="280" t="s">
        <v>171</v>
      </c>
      <c r="G21" s="10"/>
      <c r="H21" s="558"/>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row>
    <row r="22" spans="1:80" customFormat="1" ht="15.65" customHeight="1" x14ac:dyDescent="0.35">
      <c r="A22" s="558"/>
      <c r="C22" s="565"/>
      <c r="D22" s="566"/>
      <c r="E22" s="566"/>
      <c r="F22" s="567"/>
      <c r="G22" s="10"/>
      <c r="H22" s="558"/>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row>
    <row r="23" spans="1:80" customFormat="1" ht="57" customHeight="1" x14ac:dyDescent="0.35">
      <c r="A23" s="558"/>
      <c r="C23" s="140">
        <v>14</v>
      </c>
      <c r="D23" s="144" t="s">
        <v>166</v>
      </c>
      <c r="E23" s="279" t="s">
        <v>171</v>
      </c>
      <c r="F23" s="280" t="s">
        <v>171</v>
      </c>
      <c r="G23" s="10"/>
      <c r="H23" s="558"/>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row>
    <row r="24" spans="1:80" customFormat="1" ht="57" customHeight="1" x14ac:dyDescent="0.35">
      <c r="A24" s="558"/>
      <c r="C24" s="140">
        <v>15</v>
      </c>
      <c r="D24" s="144" t="s">
        <v>214</v>
      </c>
      <c r="E24" s="279" t="s">
        <v>171</v>
      </c>
      <c r="F24" s="280" t="s">
        <v>171</v>
      </c>
      <c r="G24" s="10"/>
      <c r="H24" s="558"/>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row>
    <row r="25" spans="1:80" customFormat="1" ht="57" customHeight="1" x14ac:dyDescent="0.35">
      <c r="A25" s="558"/>
      <c r="C25" s="140">
        <v>16</v>
      </c>
      <c r="D25" s="144" t="s">
        <v>215</v>
      </c>
      <c r="E25" s="279" t="s">
        <v>171</v>
      </c>
      <c r="F25" s="280" t="s">
        <v>171</v>
      </c>
      <c r="G25" s="10"/>
      <c r="H25" s="558"/>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row>
    <row r="26" spans="1:80" customFormat="1" ht="57" customHeight="1" x14ac:dyDescent="0.35">
      <c r="A26" s="558"/>
      <c r="C26" s="140">
        <v>17</v>
      </c>
      <c r="D26" s="144" t="s">
        <v>105</v>
      </c>
      <c r="E26" s="279" t="s">
        <v>171</v>
      </c>
      <c r="F26" s="280" t="s">
        <v>171</v>
      </c>
      <c r="G26" s="10"/>
      <c r="H26" s="558"/>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row>
    <row r="27" spans="1:80" customFormat="1" ht="57" customHeight="1" x14ac:dyDescent="0.35">
      <c r="A27" s="558"/>
      <c r="C27" s="140">
        <v>18</v>
      </c>
      <c r="D27" s="144" t="s">
        <v>216</v>
      </c>
      <c r="E27" s="279" t="s">
        <v>171</v>
      </c>
      <c r="F27" s="280" t="s">
        <v>171</v>
      </c>
      <c r="G27" s="10"/>
      <c r="H27" s="558"/>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row>
    <row r="28" spans="1:80" customFormat="1" ht="57" customHeight="1" thickBot="1" x14ac:dyDescent="0.4">
      <c r="A28" s="558"/>
      <c r="C28" s="141">
        <v>19</v>
      </c>
      <c r="D28" s="145" t="s">
        <v>111</v>
      </c>
      <c r="E28" s="281" t="s">
        <v>171</v>
      </c>
      <c r="F28" s="282" t="s">
        <v>171</v>
      </c>
      <c r="G28" s="10"/>
      <c r="H28" s="558"/>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row>
    <row r="29" spans="1:80" customFormat="1" x14ac:dyDescent="0.35">
      <c r="A29" s="558"/>
      <c r="D29" s="19"/>
      <c r="F29" s="10"/>
      <c r="G29" s="10"/>
      <c r="H29" s="558"/>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row>
    <row r="30" spans="1:80" x14ac:dyDescent="0.35">
      <c r="A30" s="558"/>
      <c r="B30" s="558"/>
      <c r="C30" s="558"/>
      <c r="D30" s="558"/>
      <c r="E30" s="558"/>
      <c r="F30" s="558"/>
      <c r="G30" s="558"/>
      <c r="H30" s="558"/>
    </row>
    <row r="31" spans="1:80" x14ac:dyDescent="0.35">
      <c r="D31" s="551"/>
      <c r="E31" s="551"/>
      <c r="F31" s="551"/>
      <c r="G31" s="551"/>
      <c r="H31" s="551"/>
      <c r="I31" s="551"/>
      <c r="J31" s="551"/>
      <c r="K31" s="551"/>
      <c r="L31" s="551"/>
    </row>
    <row r="33" spans="4:12" x14ac:dyDescent="0.35">
      <c r="D33" s="21"/>
    </row>
    <row r="34" spans="4:12" x14ac:dyDescent="0.35">
      <c r="D34" s="551"/>
      <c r="E34" s="551"/>
      <c r="F34" s="551"/>
      <c r="G34" s="551"/>
      <c r="H34" s="551"/>
      <c r="I34" s="551"/>
      <c r="J34" s="551"/>
      <c r="K34" s="551"/>
      <c r="L34" s="551"/>
    </row>
    <row r="35" spans="4:12" x14ac:dyDescent="0.35">
      <c r="D35" s="21"/>
    </row>
    <row r="36" spans="4:12" x14ac:dyDescent="0.35">
      <c r="D36" s="21"/>
    </row>
    <row r="37" spans="4:12" x14ac:dyDescent="0.35">
      <c r="D37" s="22"/>
    </row>
    <row r="38" spans="4:12" x14ac:dyDescent="0.35">
      <c r="D38" s="21"/>
    </row>
  </sheetData>
  <sheetProtection selectLockedCells="1"/>
  <mergeCells count="11">
    <mergeCell ref="D31:L31"/>
    <mergeCell ref="D34:L34"/>
    <mergeCell ref="C3:F3"/>
    <mergeCell ref="C4:F4"/>
    <mergeCell ref="A30:H30"/>
    <mergeCell ref="H1:H29"/>
    <mergeCell ref="A1:G1"/>
    <mergeCell ref="A2:A29"/>
    <mergeCell ref="C5:F5"/>
    <mergeCell ref="C11:F11"/>
    <mergeCell ref="C22:F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Y66"/>
  <sheetViews>
    <sheetView zoomScale="80" zoomScaleNormal="80" workbookViewId="0">
      <selection activeCell="P15" sqref="P15"/>
    </sheetView>
  </sheetViews>
  <sheetFormatPr defaultColWidth="9.1796875" defaultRowHeight="14.9" customHeight="1" x14ac:dyDescent="0.25"/>
  <cols>
    <col min="1" max="1" width="4" style="5" customWidth="1"/>
    <col min="2" max="2" width="49.54296875" style="5" customWidth="1"/>
    <col min="3" max="13" width="13.54296875" style="5" customWidth="1"/>
    <col min="14" max="14" width="12.7265625" style="5" bestFit="1" customWidth="1"/>
    <col min="15" max="16384" width="9.1796875" style="5"/>
  </cols>
  <sheetData>
    <row r="2" spans="1:25" ht="42" customHeight="1" thickBot="1" x14ac:dyDescent="0.3">
      <c r="B2" s="568" t="s">
        <v>191</v>
      </c>
      <c r="C2" s="569"/>
      <c r="D2" s="569"/>
      <c r="E2" s="569"/>
      <c r="F2" s="569"/>
      <c r="G2" s="569"/>
      <c r="H2" s="569"/>
      <c r="I2" s="569"/>
      <c r="J2" s="569"/>
      <c r="K2" s="569"/>
      <c r="L2" s="569"/>
      <c r="M2" s="569"/>
      <c r="N2" s="569"/>
    </row>
    <row r="3" spans="1:25" ht="14.9" customHeight="1" thickBot="1" x14ac:dyDescent="0.35">
      <c r="A3" s="154"/>
      <c r="B3" s="570"/>
      <c r="C3" s="571"/>
      <c r="D3" s="571"/>
      <c r="E3" s="571"/>
      <c r="F3" s="571"/>
      <c r="G3" s="571"/>
      <c r="H3" s="571"/>
      <c r="I3" s="571"/>
      <c r="J3" s="571"/>
      <c r="K3" s="571"/>
      <c r="L3" s="571"/>
      <c r="M3" s="571"/>
      <c r="N3" s="571"/>
      <c r="O3" s="455"/>
      <c r="P3" s="455"/>
      <c r="Q3" s="455"/>
      <c r="R3" s="455"/>
      <c r="S3" s="455"/>
      <c r="T3" s="455"/>
      <c r="U3" s="455"/>
      <c r="V3" s="455"/>
      <c r="W3" s="455"/>
      <c r="X3" s="455"/>
      <c r="Y3" s="455"/>
    </row>
    <row r="4" spans="1:25" ht="21" customHeight="1" thickBot="1" x14ac:dyDescent="0.4">
      <c r="A4" s="154"/>
      <c r="B4" s="183"/>
      <c r="C4" s="195" t="s">
        <v>130</v>
      </c>
      <c r="D4" s="195" t="s">
        <v>131</v>
      </c>
      <c r="E4" s="195" t="s">
        <v>130</v>
      </c>
      <c r="F4" s="195" t="s">
        <v>131</v>
      </c>
      <c r="G4" s="195" t="s">
        <v>132</v>
      </c>
      <c r="H4" s="195" t="s">
        <v>133</v>
      </c>
      <c r="I4" s="195" t="s">
        <v>134</v>
      </c>
      <c r="J4" s="195" t="s">
        <v>135</v>
      </c>
      <c r="K4" s="195" t="s">
        <v>136</v>
      </c>
      <c r="L4" s="195" t="s">
        <v>137</v>
      </c>
      <c r="M4" s="195" t="s">
        <v>138</v>
      </c>
      <c r="N4" s="195" t="s">
        <v>139</v>
      </c>
    </row>
    <row r="5" spans="1:25" ht="21" customHeight="1" x14ac:dyDescent="0.3">
      <c r="A5" s="154"/>
      <c r="B5" s="191" t="s">
        <v>177</v>
      </c>
      <c r="C5" s="192">
        <v>5.3999999999999999E-2</v>
      </c>
      <c r="D5" s="192">
        <v>5.3999999999999999E-2</v>
      </c>
      <c r="E5" s="192">
        <v>5.3999999999999999E-2</v>
      </c>
      <c r="F5" s="192">
        <v>5.3999999999999999E-2</v>
      </c>
      <c r="G5" s="192">
        <v>5.3999999999999999E-2</v>
      </c>
      <c r="H5" s="192">
        <v>5.3999999999999999E-2</v>
      </c>
      <c r="I5" s="192">
        <v>5.3999999999999999E-2</v>
      </c>
      <c r="J5" s="192">
        <v>5.3999999999999999E-2</v>
      </c>
      <c r="K5" s="192">
        <v>5.3999999999999999E-2</v>
      </c>
      <c r="L5" s="192">
        <v>5.3999999999999999E-2</v>
      </c>
      <c r="M5" s="192">
        <v>5.3999999999999999E-2</v>
      </c>
      <c r="N5" s="192">
        <v>5.3999999999999999E-2</v>
      </c>
    </row>
    <row r="6" spans="1:25" ht="21" customHeight="1" thickBot="1" x14ac:dyDescent="0.35">
      <c r="A6" s="154"/>
      <c r="B6" s="185" t="s">
        <v>178</v>
      </c>
      <c r="C6" s="190">
        <v>0.02</v>
      </c>
      <c r="D6" s="190">
        <v>0.02</v>
      </c>
      <c r="E6" s="190">
        <v>0.02</v>
      </c>
      <c r="F6" s="190">
        <v>0.02</v>
      </c>
      <c r="G6" s="190">
        <v>0.02</v>
      </c>
      <c r="H6" s="190">
        <v>0.02</v>
      </c>
      <c r="I6" s="190">
        <v>0.02</v>
      </c>
      <c r="J6" s="190">
        <v>0.02</v>
      </c>
      <c r="K6" s="190">
        <v>0.02</v>
      </c>
      <c r="L6" s="190">
        <v>0.02</v>
      </c>
      <c r="M6" s="190">
        <v>0.02</v>
      </c>
      <c r="N6" s="190">
        <v>0.02</v>
      </c>
    </row>
    <row r="7" spans="1:25" ht="21" customHeight="1" thickBot="1" x14ac:dyDescent="0.35">
      <c r="A7" s="154"/>
      <c r="B7" s="575"/>
      <c r="C7" s="576"/>
      <c r="D7" s="576"/>
      <c r="E7" s="576"/>
      <c r="F7" s="576"/>
      <c r="G7" s="576"/>
      <c r="H7" s="576"/>
      <c r="I7" s="576"/>
      <c r="J7" s="576"/>
      <c r="K7" s="576"/>
      <c r="L7" s="576"/>
      <c r="M7" s="576"/>
    </row>
    <row r="8" spans="1:25" ht="21" customHeight="1" x14ac:dyDescent="0.3">
      <c r="A8" s="154"/>
      <c r="B8" s="191" t="s">
        <v>179</v>
      </c>
      <c r="C8" s="192">
        <v>5.3999999999999999E-2</v>
      </c>
      <c r="D8" s="192">
        <v>5.3999999999999999E-2</v>
      </c>
      <c r="E8" s="192">
        <v>5.3999999999999999E-2</v>
      </c>
      <c r="F8" s="192">
        <v>5.3999999999999999E-2</v>
      </c>
      <c r="G8" s="192">
        <v>5.3999999999999999E-2</v>
      </c>
      <c r="H8" s="192">
        <v>5.3999999999999999E-2</v>
      </c>
      <c r="I8" s="192">
        <v>5.3999999999999999E-2</v>
      </c>
      <c r="J8" s="192">
        <v>5.3999999999999999E-2</v>
      </c>
      <c r="K8" s="192">
        <v>5.3999999999999999E-2</v>
      </c>
      <c r="L8" s="192">
        <v>5.3999999999999999E-2</v>
      </c>
      <c r="M8" s="192">
        <v>5.3999999999999999E-2</v>
      </c>
      <c r="N8" s="192">
        <v>5.3999999999999999E-2</v>
      </c>
    </row>
    <row r="9" spans="1:25" ht="21" customHeight="1" thickBot="1" x14ac:dyDescent="0.35">
      <c r="A9" s="154"/>
      <c r="B9" s="185" t="s">
        <v>180</v>
      </c>
      <c r="C9" s="190">
        <v>0.02</v>
      </c>
      <c r="D9" s="190">
        <v>0.02</v>
      </c>
      <c r="E9" s="190">
        <v>0.02</v>
      </c>
      <c r="F9" s="190">
        <v>0.02</v>
      </c>
      <c r="G9" s="190">
        <v>0.02</v>
      </c>
      <c r="H9" s="190">
        <v>0.02</v>
      </c>
      <c r="I9" s="190">
        <v>0.02</v>
      </c>
      <c r="J9" s="190">
        <v>0.02</v>
      </c>
      <c r="K9" s="190">
        <v>0.02</v>
      </c>
      <c r="L9" s="190">
        <v>0.02</v>
      </c>
      <c r="M9" s="190">
        <v>0.02</v>
      </c>
      <c r="N9" s="190">
        <v>0.02</v>
      </c>
    </row>
    <row r="10" spans="1:25" ht="21" customHeight="1" thickBot="1" x14ac:dyDescent="0.35">
      <c r="A10" s="154"/>
      <c r="B10" s="196"/>
      <c r="C10" s="574"/>
      <c r="D10" s="574"/>
      <c r="E10" s="574"/>
      <c r="F10" s="574"/>
      <c r="G10" s="574"/>
      <c r="H10" s="574"/>
      <c r="I10" s="574"/>
      <c r="J10" s="574"/>
      <c r="K10" s="574"/>
      <c r="L10" s="574"/>
      <c r="M10" s="574"/>
    </row>
    <row r="11" spans="1:25" ht="21" customHeight="1" thickBot="1" x14ac:dyDescent="0.35">
      <c r="A11" s="154"/>
      <c r="B11" s="184"/>
      <c r="C11" s="195" t="s">
        <v>130</v>
      </c>
      <c r="D11" s="195" t="s">
        <v>131</v>
      </c>
      <c r="E11" s="195" t="s">
        <v>130</v>
      </c>
      <c r="F11" s="195" t="s">
        <v>131</v>
      </c>
      <c r="G11" s="195" t="s">
        <v>132</v>
      </c>
      <c r="H11" s="195" t="s">
        <v>133</v>
      </c>
      <c r="I11" s="195" t="s">
        <v>134</v>
      </c>
      <c r="J11" s="195" t="s">
        <v>135</v>
      </c>
      <c r="K11" s="195" t="s">
        <v>136</v>
      </c>
      <c r="L11" s="195" t="s">
        <v>137</v>
      </c>
      <c r="M11" s="195" t="s">
        <v>138</v>
      </c>
      <c r="N11" s="195" t="s">
        <v>139</v>
      </c>
    </row>
    <row r="12" spans="1:25" ht="21" customHeight="1" x14ac:dyDescent="0.3">
      <c r="A12" s="154"/>
      <c r="B12" s="191" t="s">
        <v>181</v>
      </c>
      <c r="C12" s="193">
        <f>D12*(1+$C5)</f>
        <v>1.3710196056250556</v>
      </c>
      <c r="D12" s="193">
        <f>E12*(1+$D5)</f>
        <v>1.3007776144450243</v>
      </c>
      <c r="E12" s="193">
        <f>F12*(1+$E5)</f>
        <v>1.2341343590560001</v>
      </c>
      <c r="F12" s="193">
        <f>G12*(1+$F5)</f>
        <v>1.1709054640000001</v>
      </c>
      <c r="G12" s="193">
        <f>H12*(1+$G5)</f>
        <v>1.110916</v>
      </c>
      <c r="H12" s="193">
        <f>I12*(1+$H5)</f>
        <v>1.054</v>
      </c>
      <c r="I12" s="193">
        <v>1</v>
      </c>
      <c r="J12" s="193">
        <f>I12/(1+$J5)</f>
        <v>0.94876660341555974</v>
      </c>
      <c r="K12" s="193">
        <f>J12/(1+$K5)</f>
        <v>0.90015806775669804</v>
      </c>
      <c r="L12" s="193">
        <f>K12/(1+$L5)</f>
        <v>0.85403991248263567</v>
      </c>
      <c r="M12" s="193">
        <f>L12/(1+$M5)</f>
        <v>0.8102845469474721</v>
      </c>
      <c r="N12" s="193">
        <f>M12/(1+$N5)</f>
        <v>0.76877091740746872</v>
      </c>
    </row>
    <row r="13" spans="1:25" ht="21" customHeight="1" x14ac:dyDescent="0.3">
      <c r="A13" s="154"/>
      <c r="B13" s="184" t="s">
        <v>182</v>
      </c>
      <c r="C13" s="161">
        <f>D13*(1+$C6)</f>
        <v>1.1261624192640001</v>
      </c>
      <c r="D13" s="161">
        <f>E13*(1+$D6)</f>
        <v>1.1040808032</v>
      </c>
      <c r="E13" s="161">
        <f>F13*(1+$E6)</f>
        <v>1.08243216</v>
      </c>
      <c r="F13" s="161">
        <f>G13*(1+$F6)</f>
        <v>1.0612079999999999</v>
      </c>
      <c r="G13" s="161">
        <f>H13*(1+$G6)</f>
        <v>1.0404</v>
      </c>
      <c r="H13" s="161">
        <f>I13*(1+$H6)</f>
        <v>1.02</v>
      </c>
      <c r="I13" s="161">
        <v>1</v>
      </c>
      <c r="J13" s="161">
        <f>I13/(1+$J$6)</f>
        <v>0.98039215686274506</v>
      </c>
      <c r="K13" s="161">
        <f>J13/(1+$K$6)</f>
        <v>0.96116878123798533</v>
      </c>
      <c r="L13" s="161">
        <f>K13/(1+$L$6)</f>
        <v>0.94232233454704439</v>
      </c>
      <c r="M13" s="161">
        <f>L13/(1+$M$6)</f>
        <v>0.92384542602651409</v>
      </c>
      <c r="N13" s="161">
        <f>M13/(1+$N$6)</f>
        <v>0.90573080982991572</v>
      </c>
    </row>
    <row r="14" spans="1:25" ht="21" customHeight="1" thickBot="1" x14ac:dyDescent="0.35">
      <c r="A14" s="154"/>
      <c r="B14" s="185" t="s">
        <v>183</v>
      </c>
      <c r="C14" s="162">
        <f t="shared" ref="C14:H14" si="0">C12*C13</f>
        <v>1.543990755929088</v>
      </c>
      <c r="D14" s="162">
        <f t="shared" si="0"/>
        <v>1.4361635933410424</v>
      </c>
      <c r="E14" s="162">
        <f t="shared" si="0"/>
        <v>1.3358667200032017</v>
      </c>
      <c r="F14" s="162">
        <f t="shared" si="0"/>
        <v>1.242574245640512</v>
      </c>
      <c r="G14" s="162">
        <f t="shared" si="0"/>
        <v>1.1557970064</v>
      </c>
      <c r="H14" s="162">
        <f t="shared" si="0"/>
        <v>1.07508</v>
      </c>
      <c r="I14" s="162">
        <v>1</v>
      </c>
      <c r="J14" s="162">
        <f t="shared" ref="J14:M14" si="1">J12*J13</f>
        <v>0.9301633366819213</v>
      </c>
      <c r="K14" s="162">
        <f t="shared" si="1"/>
        <v>0.86520383290724523</v>
      </c>
      <c r="L14" s="162">
        <f t="shared" si="1"/>
        <v>0.80478088412699067</v>
      </c>
      <c r="M14" s="162">
        <f t="shared" si="1"/>
        <v>0.74857767247738827</v>
      </c>
      <c r="N14" s="162">
        <f>N12*N13</f>
        <v>0.69629950559715392</v>
      </c>
    </row>
    <row r="15" spans="1:25" ht="21" customHeight="1" thickBot="1" x14ac:dyDescent="0.35">
      <c r="A15" s="154"/>
      <c r="B15" s="196"/>
      <c r="C15" s="161"/>
      <c r="D15" s="161"/>
      <c r="E15" s="161"/>
      <c r="F15" s="161"/>
      <c r="G15" s="161"/>
      <c r="H15" s="161"/>
      <c r="I15" s="161"/>
      <c r="J15" s="161"/>
      <c r="K15" s="161"/>
      <c r="L15" s="161"/>
      <c r="M15" s="161"/>
    </row>
    <row r="16" spans="1:25" ht="21" customHeight="1" thickBot="1" x14ac:dyDescent="0.35">
      <c r="A16" s="154"/>
      <c r="B16" s="184"/>
      <c r="C16" s="195" t="s">
        <v>130</v>
      </c>
      <c r="D16" s="195" t="s">
        <v>131</v>
      </c>
      <c r="E16" s="195" t="s">
        <v>130</v>
      </c>
      <c r="F16" s="195" t="s">
        <v>131</v>
      </c>
      <c r="G16" s="195" t="s">
        <v>132</v>
      </c>
      <c r="H16" s="195" t="s">
        <v>133</v>
      </c>
      <c r="I16" s="195" t="s">
        <v>134</v>
      </c>
      <c r="J16" s="195" t="s">
        <v>135</v>
      </c>
      <c r="K16" s="195" t="s">
        <v>136</v>
      </c>
      <c r="L16" s="195" t="s">
        <v>137</v>
      </c>
      <c r="M16" s="195" t="s">
        <v>138</v>
      </c>
      <c r="N16" s="195" t="s">
        <v>139</v>
      </c>
    </row>
    <row r="17" spans="1:14" ht="21" customHeight="1" x14ac:dyDescent="0.3">
      <c r="A17" s="154"/>
      <c r="B17" s="191" t="s">
        <v>184</v>
      </c>
      <c r="C17" s="193">
        <f>D17*(1+$C8)</f>
        <v>1.3710196056250556</v>
      </c>
      <c r="D17" s="193">
        <f>E17*(1+$D8)</f>
        <v>1.3007776144450243</v>
      </c>
      <c r="E17" s="193">
        <f>F17*(1+$E8)</f>
        <v>1.2341343590560001</v>
      </c>
      <c r="F17" s="193">
        <f>G17*(1+$F8)</f>
        <v>1.1709054640000001</v>
      </c>
      <c r="G17" s="193">
        <f>H17*(1+$G8)</f>
        <v>1.110916</v>
      </c>
      <c r="H17" s="193">
        <f>I17*(1+$H8)</f>
        <v>1.054</v>
      </c>
      <c r="I17" s="193">
        <v>1</v>
      </c>
      <c r="J17" s="193">
        <f>I17/(1+$J8)</f>
        <v>0.94876660341555974</v>
      </c>
      <c r="K17" s="193">
        <f>J17/(1+$K8)</f>
        <v>0.90015806775669804</v>
      </c>
      <c r="L17" s="193">
        <f>K17/(1+$L8)</f>
        <v>0.85403991248263567</v>
      </c>
      <c r="M17" s="193">
        <f>L17/(1+$M8)</f>
        <v>0.8102845469474721</v>
      </c>
      <c r="N17" s="193">
        <f>M17/(1+$N8)</f>
        <v>0.76877091740746872</v>
      </c>
    </row>
    <row r="18" spans="1:14" ht="21" customHeight="1" x14ac:dyDescent="0.3">
      <c r="A18" s="154"/>
      <c r="B18" s="184" t="s">
        <v>185</v>
      </c>
      <c r="C18" s="161">
        <f>D18*(1+$C9)</f>
        <v>1.1261624192640001</v>
      </c>
      <c r="D18" s="161">
        <f>E18*(1+$D9)</f>
        <v>1.1040808032</v>
      </c>
      <c r="E18" s="161">
        <f>F18*(1+$E9)</f>
        <v>1.08243216</v>
      </c>
      <c r="F18" s="161">
        <f>G18*(1+$F9)</f>
        <v>1.0612079999999999</v>
      </c>
      <c r="G18" s="161">
        <f>H18*(1+$G9)</f>
        <v>1.0404</v>
      </c>
      <c r="H18" s="161">
        <f>I18*(1+$H9)</f>
        <v>1.02</v>
      </c>
      <c r="I18" s="161">
        <v>1</v>
      </c>
      <c r="J18" s="161">
        <f>I18/(1+$J$9)</f>
        <v>0.98039215686274506</v>
      </c>
      <c r="K18" s="161">
        <f>J18/(1+$K$9)</f>
        <v>0.96116878123798533</v>
      </c>
      <c r="L18" s="161">
        <f>K18/(1+$L$9)</f>
        <v>0.94232233454704439</v>
      </c>
      <c r="M18" s="161">
        <f>L18/(1+$M$9)</f>
        <v>0.92384542602651409</v>
      </c>
      <c r="N18" s="161">
        <f>M18/(1+$N$9)</f>
        <v>0.90573080982991572</v>
      </c>
    </row>
    <row r="19" spans="1:14" ht="21" customHeight="1" thickBot="1" x14ac:dyDescent="0.35">
      <c r="A19" s="154"/>
      <c r="B19" s="185" t="s">
        <v>186</v>
      </c>
      <c r="C19" s="162">
        <f t="shared" ref="C19:H19" si="2">C17*C18</f>
        <v>1.543990755929088</v>
      </c>
      <c r="D19" s="162">
        <f t="shared" si="2"/>
        <v>1.4361635933410424</v>
      </c>
      <c r="E19" s="162">
        <f t="shared" si="2"/>
        <v>1.3358667200032017</v>
      </c>
      <c r="F19" s="162">
        <f t="shared" si="2"/>
        <v>1.242574245640512</v>
      </c>
      <c r="G19" s="162">
        <f t="shared" si="2"/>
        <v>1.1557970064</v>
      </c>
      <c r="H19" s="162">
        <f t="shared" si="2"/>
        <v>1.07508</v>
      </c>
      <c r="I19" s="162">
        <v>1</v>
      </c>
      <c r="J19" s="162">
        <f t="shared" ref="J19:M19" si="3">J17*J18</f>
        <v>0.9301633366819213</v>
      </c>
      <c r="K19" s="162">
        <f t="shared" si="3"/>
        <v>0.86520383290724523</v>
      </c>
      <c r="L19" s="162">
        <f t="shared" si="3"/>
        <v>0.80478088412699067</v>
      </c>
      <c r="M19" s="162">
        <f t="shared" si="3"/>
        <v>0.74857767247738827</v>
      </c>
      <c r="N19" s="162">
        <f>N17*N18</f>
        <v>0.69629950559715392</v>
      </c>
    </row>
    <row r="20" spans="1:14" ht="14.9" customHeight="1" thickBot="1" x14ac:dyDescent="0.35">
      <c r="A20" s="154"/>
      <c r="B20" s="577"/>
      <c r="C20" s="578"/>
      <c r="D20" s="578"/>
      <c r="E20" s="578"/>
      <c r="F20" s="578"/>
      <c r="G20" s="578"/>
      <c r="H20" s="578"/>
      <c r="I20" s="578"/>
      <c r="J20" s="578"/>
      <c r="K20" s="578"/>
      <c r="L20" s="578"/>
      <c r="M20" s="578"/>
      <c r="N20" s="456"/>
    </row>
    <row r="21" spans="1:14" ht="36" customHeight="1" x14ac:dyDescent="0.3">
      <c r="A21" s="154"/>
      <c r="B21" s="572" t="s">
        <v>221</v>
      </c>
      <c r="C21" s="573"/>
      <c r="D21" s="573"/>
      <c r="E21" s="573"/>
      <c r="F21" s="573"/>
      <c r="G21" s="573"/>
      <c r="H21" s="573"/>
      <c r="I21" s="573"/>
      <c r="J21" s="573"/>
      <c r="K21" s="573"/>
      <c r="L21" s="573"/>
      <c r="M21" s="573"/>
      <c r="N21" s="573"/>
    </row>
    <row r="22" spans="1:14" ht="14.5" customHeight="1" x14ac:dyDescent="0.3">
      <c r="A22" s="154"/>
      <c r="B22" s="581"/>
      <c r="C22" s="582"/>
      <c r="D22" s="582"/>
      <c r="E22" s="582"/>
      <c r="F22" s="582"/>
      <c r="G22" s="582"/>
      <c r="H22" s="582"/>
      <c r="I22" s="582"/>
      <c r="J22" s="582"/>
      <c r="K22" s="582"/>
      <c r="L22" s="582"/>
      <c r="M22" s="582"/>
    </row>
    <row r="23" spans="1:14" ht="18.649999999999999" customHeight="1" x14ac:dyDescent="0.35">
      <c r="A23" s="154"/>
      <c r="B23" s="186" t="s">
        <v>187</v>
      </c>
      <c r="C23" s="187" t="s">
        <v>188</v>
      </c>
      <c r="D23" s="586" t="s">
        <v>189</v>
      </c>
      <c r="E23" s="586"/>
      <c r="F23" s="586"/>
      <c r="G23" s="586"/>
      <c r="H23" s="586"/>
      <c r="I23" s="586"/>
      <c r="J23" s="586"/>
      <c r="K23" s="586"/>
      <c r="L23" s="586"/>
      <c r="M23" s="586"/>
    </row>
    <row r="24" spans="1:14" ht="18.649999999999999" customHeight="1" x14ac:dyDescent="0.35">
      <c r="A24" s="154"/>
      <c r="B24" s="184" t="s">
        <v>140</v>
      </c>
      <c r="C24" s="189">
        <v>5</v>
      </c>
      <c r="D24" s="586" t="s">
        <v>141</v>
      </c>
      <c r="E24" s="586"/>
      <c r="F24" s="586"/>
      <c r="G24" s="586"/>
      <c r="H24" s="586"/>
      <c r="I24" s="586"/>
      <c r="J24" s="586"/>
      <c r="K24" s="586"/>
      <c r="L24" s="586"/>
      <c r="M24" s="586"/>
    </row>
    <row r="25" spans="1:14" ht="18.649999999999999" customHeight="1" x14ac:dyDescent="0.35">
      <c r="A25" s="154"/>
      <c r="B25" s="184" t="s">
        <v>142</v>
      </c>
      <c r="C25" s="189"/>
      <c r="D25" s="586" t="s">
        <v>143</v>
      </c>
      <c r="E25" s="586"/>
      <c r="F25" s="586"/>
      <c r="G25" s="586"/>
      <c r="H25" s="586"/>
      <c r="I25" s="586"/>
      <c r="J25" s="586"/>
      <c r="K25" s="586"/>
      <c r="L25" s="586"/>
      <c r="M25" s="586"/>
    </row>
    <row r="26" spans="1:14" ht="18.649999999999999" customHeight="1" thickBot="1" x14ac:dyDescent="0.35">
      <c r="A26" s="154"/>
      <c r="B26" s="184"/>
      <c r="C26" s="194">
        <v>1</v>
      </c>
      <c r="D26" s="194">
        <v>2</v>
      </c>
      <c r="E26" s="194">
        <v>3</v>
      </c>
      <c r="F26" s="194">
        <v>4</v>
      </c>
      <c r="G26" s="194">
        <v>5</v>
      </c>
      <c r="H26" s="194">
        <v>6</v>
      </c>
      <c r="I26" s="194">
        <v>7</v>
      </c>
      <c r="J26" s="194">
        <v>8</v>
      </c>
      <c r="K26" s="194">
        <v>9</v>
      </c>
      <c r="L26" s="194">
        <v>10</v>
      </c>
      <c r="M26" s="194">
        <v>11</v>
      </c>
      <c r="N26" s="194">
        <v>12</v>
      </c>
    </row>
    <row r="27" spans="1:14" ht="18.649999999999999" customHeight="1" x14ac:dyDescent="0.3">
      <c r="A27" s="154"/>
      <c r="B27" s="184"/>
      <c r="C27" s="195" t="s">
        <v>130</v>
      </c>
      <c r="D27" s="195" t="s">
        <v>131</v>
      </c>
      <c r="E27" s="195" t="s">
        <v>130</v>
      </c>
      <c r="F27" s="195" t="s">
        <v>131</v>
      </c>
      <c r="G27" s="195" t="s">
        <v>132</v>
      </c>
      <c r="H27" s="195" t="s">
        <v>133</v>
      </c>
      <c r="I27" s="195" t="s">
        <v>134</v>
      </c>
      <c r="J27" s="195" t="s">
        <v>135</v>
      </c>
      <c r="K27" s="195" t="s">
        <v>136</v>
      </c>
      <c r="L27" s="195" t="s">
        <v>137</v>
      </c>
      <c r="M27" s="195" t="s">
        <v>138</v>
      </c>
      <c r="N27" s="195" t="s">
        <v>139</v>
      </c>
    </row>
    <row r="28" spans="1:14" ht="18.649999999999999" customHeight="1" x14ac:dyDescent="0.3">
      <c r="A28" s="154"/>
      <c r="B28" s="184" t="s">
        <v>145</v>
      </c>
      <c r="C28" s="164"/>
      <c r="D28" s="164">
        <v>0</v>
      </c>
      <c r="E28" s="164">
        <v>0</v>
      </c>
      <c r="F28" s="164">
        <v>0</v>
      </c>
      <c r="G28" s="164">
        <v>0</v>
      </c>
      <c r="H28" s="164"/>
      <c r="I28" s="164"/>
      <c r="J28" s="160"/>
      <c r="K28" s="160"/>
      <c r="L28" s="160"/>
      <c r="M28" s="160"/>
    </row>
    <row r="29" spans="1:14" ht="18.649999999999999" customHeight="1" x14ac:dyDescent="0.3">
      <c r="A29" s="154"/>
      <c r="B29" s="184" t="s">
        <v>146</v>
      </c>
      <c r="C29" s="165"/>
      <c r="D29" s="165">
        <f t="shared" ref="D29:M29" si="4">IF(D26=$C$24+7,-$C$25,0)</f>
        <v>0</v>
      </c>
      <c r="E29" s="165">
        <f t="shared" si="4"/>
        <v>0</v>
      </c>
      <c r="F29" s="165">
        <f>IF(F26=$C$24+7,-$C$25,0)</f>
        <v>0</v>
      </c>
      <c r="G29" s="165">
        <f t="shared" si="4"/>
        <v>0</v>
      </c>
      <c r="H29" s="165">
        <f t="shared" si="4"/>
        <v>0</v>
      </c>
      <c r="I29" s="165">
        <f t="shared" si="4"/>
        <v>0</v>
      </c>
      <c r="J29" s="165">
        <f t="shared" si="4"/>
        <v>0</v>
      </c>
      <c r="K29" s="165">
        <f t="shared" si="4"/>
        <v>0</v>
      </c>
      <c r="L29" s="165">
        <f t="shared" si="4"/>
        <v>0</v>
      </c>
      <c r="M29" s="165">
        <f t="shared" si="4"/>
        <v>0</v>
      </c>
      <c r="N29" s="165">
        <f>IF(N26=$C$24+7,-$C$25,0)</f>
        <v>0</v>
      </c>
    </row>
    <row r="30" spans="1:14" ht="18.649999999999999" customHeight="1" x14ac:dyDescent="0.3">
      <c r="A30" s="154"/>
      <c r="B30" s="184" t="s">
        <v>147</v>
      </c>
      <c r="C30" s="165"/>
      <c r="D30" s="165"/>
      <c r="E30" s="165"/>
      <c r="F30" s="165"/>
      <c r="G30" s="165"/>
      <c r="H30" s="165"/>
      <c r="I30" s="165">
        <f t="shared" ref="I30:N30" si="5">IF($C$23="ROI",IF(I26&lt;$C$24+7,-$K35/I13,0),IF($C$23="NI",IF(I26&lt;$C$24+7,-$K35/I18,0)))</f>
        <v>0</v>
      </c>
      <c r="J30" s="165">
        <f t="shared" si="5"/>
        <v>0</v>
      </c>
      <c r="K30" s="165">
        <f t="shared" si="5"/>
        <v>0</v>
      </c>
      <c r="L30" s="165">
        <f t="shared" si="5"/>
        <v>0</v>
      </c>
      <c r="M30" s="165">
        <f t="shared" si="5"/>
        <v>0</v>
      </c>
      <c r="N30" s="165">
        <f t="shared" si="5"/>
        <v>0</v>
      </c>
    </row>
    <row r="31" spans="1:14" ht="18.649999999999999" customHeight="1" x14ac:dyDescent="0.3">
      <c r="A31" s="154"/>
      <c r="B31" s="184" t="s">
        <v>148</v>
      </c>
      <c r="C31" s="165"/>
      <c r="D31" s="165">
        <f>SUM(D28:D30)</f>
        <v>0</v>
      </c>
      <c r="E31" s="165">
        <f t="shared" ref="E31:M31" si="6">SUM(E28:E30)</f>
        <v>0</v>
      </c>
      <c r="F31" s="165">
        <f t="shared" si="6"/>
        <v>0</v>
      </c>
      <c r="G31" s="165">
        <f t="shared" si="6"/>
        <v>0</v>
      </c>
      <c r="H31" s="165">
        <f t="shared" si="6"/>
        <v>0</v>
      </c>
      <c r="I31" s="165">
        <f t="shared" si="6"/>
        <v>0</v>
      </c>
      <c r="J31" s="165">
        <f t="shared" si="6"/>
        <v>0</v>
      </c>
      <c r="K31" s="165">
        <f t="shared" si="6"/>
        <v>0</v>
      </c>
      <c r="L31" s="165">
        <f t="shared" si="6"/>
        <v>0</v>
      </c>
      <c r="M31" s="165">
        <f t="shared" si="6"/>
        <v>0</v>
      </c>
      <c r="N31" s="165">
        <f t="shared" ref="N31" si="7">SUM(N28:N30)</f>
        <v>0</v>
      </c>
    </row>
    <row r="32" spans="1:14" ht="18.649999999999999" customHeight="1" x14ac:dyDescent="0.3">
      <c r="A32" s="154"/>
      <c r="B32" s="184" t="s">
        <v>176</v>
      </c>
      <c r="C32" s="165"/>
      <c r="D32" s="165">
        <f t="shared" ref="D32:M32" si="8">IF($C$23="ROI",D31*D14,IF($C$23="NI",D31*D19))</f>
        <v>0</v>
      </c>
      <c r="E32" s="165">
        <f t="shared" si="8"/>
        <v>0</v>
      </c>
      <c r="F32" s="165">
        <f>IF($C$23="ROI",F31*F14,IF($C$23="NI",F31*F19))</f>
        <v>0</v>
      </c>
      <c r="G32" s="165">
        <f t="shared" si="8"/>
        <v>0</v>
      </c>
      <c r="H32" s="165">
        <f t="shared" si="8"/>
        <v>0</v>
      </c>
      <c r="I32" s="165">
        <f t="shared" si="8"/>
        <v>0</v>
      </c>
      <c r="J32" s="165">
        <f t="shared" si="8"/>
        <v>0</v>
      </c>
      <c r="K32" s="165">
        <f t="shared" si="8"/>
        <v>0</v>
      </c>
      <c r="L32" s="165">
        <f t="shared" si="8"/>
        <v>0</v>
      </c>
      <c r="M32" s="165">
        <f t="shared" si="8"/>
        <v>0</v>
      </c>
      <c r="N32" s="165">
        <f t="shared" ref="N32" si="9">IF($C$23="ROI",N31*N14,IF($C$23="NI",N31*N19))</f>
        <v>0</v>
      </c>
    </row>
    <row r="33" spans="1:14" ht="18.649999999999999" customHeight="1" x14ac:dyDescent="0.35">
      <c r="A33" s="154"/>
      <c r="B33" s="184"/>
      <c r="C33" s="163"/>
      <c r="D33" s="163"/>
      <c r="E33" s="163"/>
      <c r="F33" s="163"/>
      <c r="G33" s="163"/>
      <c r="H33" s="163"/>
      <c r="I33" s="163"/>
      <c r="J33" s="163"/>
      <c r="K33" s="163"/>
      <c r="L33" s="163"/>
      <c r="M33" s="163"/>
    </row>
    <row r="34" spans="1:14" ht="18.649999999999999" customHeight="1" x14ac:dyDescent="0.35">
      <c r="A34" s="154"/>
      <c r="B34" s="184"/>
      <c r="D34" s="166" t="s">
        <v>131</v>
      </c>
      <c r="E34" s="166" t="s">
        <v>130</v>
      </c>
      <c r="F34" s="166" t="s">
        <v>131</v>
      </c>
      <c r="G34" s="166" t="s">
        <v>132</v>
      </c>
      <c r="H34" s="166" t="s">
        <v>133</v>
      </c>
      <c r="I34" s="166" t="s">
        <v>134</v>
      </c>
      <c r="J34" s="166" t="s">
        <v>263</v>
      </c>
      <c r="K34" s="166" t="s">
        <v>144</v>
      </c>
      <c r="L34" s="163"/>
      <c r="M34" s="163"/>
    </row>
    <row r="35" spans="1:14" ht="18.649999999999999" customHeight="1" thickBot="1" x14ac:dyDescent="0.4">
      <c r="A35" s="154"/>
      <c r="B35" s="185" t="s">
        <v>150</v>
      </c>
      <c r="D35" s="167">
        <f>IF($C$23="ROI",D28*D$14/SUMIF($I$26:$M$26,"&lt;="&amp;$C24+6,$I$12:$M$12),IF($C$23="NI",D28*D$19/SUMIF($I$26:$M$26,"&lt;="&amp;$C24+6,$I$17:$M$17)))</f>
        <v>0</v>
      </c>
      <c r="E35" s="167">
        <f>IF($C$23="ROI",E28*E$14/SUMIF($I$26:$M$26,"&lt;="&amp;$C24+6,$I$12:$M$12),IF($C$23="NI",E28*E$19/SUMIF($I$26:$M$26,"&lt;="&amp;$C24+6,$I$17:$M$17)))</f>
        <v>0</v>
      </c>
      <c r="F35" s="167">
        <f>IF($C$23="ROI",F28*F$14/SUMIF($I$26:$M$26,"&lt;="&amp;$C24+6,$I$12:$M$12),IF($C$23="NI",F28*F$19/SUMIF($I$26:$M$26,"&lt;="&amp;$C24+6,$I$17:$M$17)))</f>
        <v>0</v>
      </c>
      <c r="G35" s="167">
        <f>IF($C$23="ROI",G28*G$14/SUMIF($I$26:$M$26,"&lt;="&amp;$C24+6,$I$12:$M$12),IF($C$23="NI",G28*G$19/SUMIF($I$26:$M$26,"&lt;="&amp;$C24+6,$I$17:$M$17)))</f>
        <v>0</v>
      </c>
      <c r="H35" s="167">
        <f>IF($C$23="ROI",H28*H$14/SUMIF($I$26:$M$26,"&lt;="&amp;$C24+6,$I$12:$M$12),IF($C$23="NI",H28*H$19/SUMIF($I$26:$M$26,"&lt;="&amp;$C24+6,$I$17:$M$17)))</f>
        <v>0</v>
      </c>
      <c r="I35" s="167">
        <f>IF($C$23="ROI",I28*I$14/SUMIF($I$26:$M$26,"&lt;="&amp;$C24+6,$I$12:$M$12),IF($C$23="NI",I28*I$19/SUMIF($I$26:$M$26,"&lt;="&amp;$C24+6,$I$17:$M$17),0))</f>
        <v>0</v>
      </c>
      <c r="J35" s="167">
        <f>IF(C23="ROI",SUMPRODUCT($F$14:$N$14,F29:N29)/SUMIF(I26:N26,"&lt;="&amp;C24+6,$I$12:$N$12),IF(C23="NI",SUMPRODUCT($F$19:$N$19,F29:N29)/SUMIF(I26:N26,"&lt;="&amp;C24+6,$I$17:$N$17)))</f>
        <v>0</v>
      </c>
      <c r="K35" s="168">
        <f>SUM(D35:J35)</f>
        <v>0</v>
      </c>
      <c r="L35" s="169"/>
      <c r="M35" s="169"/>
    </row>
    <row r="36" spans="1:14" ht="14.9" customHeight="1" x14ac:dyDescent="0.3">
      <c r="A36" s="154"/>
      <c r="B36" s="587" t="s">
        <v>222</v>
      </c>
      <c r="C36" s="588"/>
      <c r="D36" s="588"/>
      <c r="E36" s="588"/>
      <c r="F36" s="588"/>
      <c r="G36" s="588"/>
      <c r="H36" s="588"/>
      <c r="I36" s="588"/>
      <c r="J36" s="588"/>
      <c r="K36" s="588"/>
      <c r="L36" s="588"/>
      <c r="M36" s="588"/>
      <c r="N36" s="588"/>
    </row>
    <row r="37" spans="1:14" ht="36" customHeight="1" x14ac:dyDescent="0.3">
      <c r="A37" s="154"/>
      <c r="B37" s="572"/>
      <c r="C37" s="573"/>
      <c r="D37" s="573"/>
      <c r="E37" s="573"/>
      <c r="F37" s="573"/>
      <c r="G37" s="573"/>
      <c r="H37" s="573"/>
      <c r="I37" s="573"/>
      <c r="J37" s="573"/>
      <c r="K37" s="573"/>
      <c r="L37" s="573"/>
      <c r="M37" s="573"/>
      <c r="N37" s="573"/>
    </row>
    <row r="38" spans="1:14" ht="14.5" customHeight="1" x14ac:dyDescent="0.3">
      <c r="A38" s="154"/>
      <c r="B38" s="581"/>
      <c r="C38" s="582"/>
      <c r="D38" s="582"/>
      <c r="E38" s="582"/>
      <c r="F38" s="582"/>
      <c r="G38" s="582"/>
      <c r="H38" s="582"/>
      <c r="I38" s="582"/>
      <c r="J38" s="582"/>
      <c r="K38" s="582"/>
      <c r="L38" s="582"/>
      <c r="M38" s="582"/>
    </row>
    <row r="39" spans="1:14" ht="18.649999999999999" customHeight="1" x14ac:dyDescent="0.35">
      <c r="A39" s="154"/>
      <c r="B39" s="186" t="s">
        <v>187</v>
      </c>
      <c r="C39" s="187" t="s">
        <v>188</v>
      </c>
      <c r="D39" s="586" t="s">
        <v>189</v>
      </c>
      <c r="E39" s="586"/>
      <c r="F39" s="586"/>
      <c r="G39" s="586"/>
      <c r="H39" s="586"/>
      <c r="I39" s="586"/>
      <c r="J39" s="586"/>
      <c r="K39" s="586"/>
      <c r="L39" s="586"/>
      <c r="M39" s="586"/>
    </row>
    <row r="40" spans="1:14" ht="18.649999999999999" customHeight="1" x14ac:dyDescent="0.35">
      <c r="A40" s="154"/>
      <c r="B40" s="184" t="s">
        <v>140</v>
      </c>
      <c r="C40" s="188">
        <v>5</v>
      </c>
      <c r="D40" s="586" t="s">
        <v>141</v>
      </c>
      <c r="E40" s="586"/>
      <c r="F40" s="586"/>
      <c r="G40" s="586"/>
      <c r="H40" s="586"/>
      <c r="I40" s="586"/>
      <c r="J40" s="586"/>
      <c r="K40" s="586"/>
      <c r="L40" s="586"/>
      <c r="M40" s="586"/>
    </row>
    <row r="41" spans="1:14" ht="18.649999999999999" customHeight="1" x14ac:dyDescent="0.35">
      <c r="A41" s="154"/>
      <c r="B41" s="184" t="s">
        <v>142</v>
      </c>
      <c r="C41" s="188"/>
      <c r="D41" s="586" t="s">
        <v>143</v>
      </c>
      <c r="E41" s="586"/>
      <c r="F41" s="586"/>
      <c r="G41" s="586"/>
      <c r="H41" s="586"/>
      <c r="I41" s="586"/>
      <c r="J41" s="586"/>
      <c r="K41" s="586"/>
      <c r="L41" s="586"/>
      <c r="M41" s="586"/>
    </row>
    <row r="42" spans="1:14" ht="18.649999999999999" customHeight="1" thickBot="1" x14ac:dyDescent="0.35">
      <c r="A42" s="154"/>
      <c r="B42" s="184"/>
      <c r="C42" s="194">
        <v>1</v>
      </c>
      <c r="D42" s="194">
        <v>2</v>
      </c>
      <c r="E42" s="194">
        <v>3</v>
      </c>
      <c r="F42" s="194">
        <v>4</v>
      </c>
      <c r="G42" s="194">
        <v>5</v>
      </c>
      <c r="H42" s="194">
        <v>6</v>
      </c>
      <c r="I42" s="194">
        <v>7</v>
      </c>
      <c r="J42" s="194">
        <v>8</v>
      </c>
      <c r="K42" s="194">
        <v>9</v>
      </c>
      <c r="L42" s="194">
        <v>10</v>
      </c>
      <c r="M42" s="194">
        <v>11</v>
      </c>
      <c r="N42" s="194">
        <v>12</v>
      </c>
    </row>
    <row r="43" spans="1:14" ht="18.649999999999999" customHeight="1" x14ac:dyDescent="0.3">
      <c r="A43" s="154"/>
      <c r="B43" s="184"/>
      <c r="C43" s="195" t="s">
        <v>130</v>
      </c>
      <c r="D43" s="195" t="s">
        <v>131</v>
      </c>
      <c r="E43" s="195" t="s">
        <v>130</v>
      </c>
      <c r="F43" s="195" t="s">
        <v>131</v>
      </c>
      <c r="G43" s="195" t="s">
        <v>132</v>
      </c>
      <c r="H43" s="195" t="s">
        <v>133</v>
      </c>
      <c r="I43" s="195" t="s">
        <v>134</v>
      </c>
      <c r="J43" s="195" t="s">
        <v>135</v>
      </c>
      <c r="K43" s="195" t="s">
        <v>136</v>
      </c>
      <c r="L43" s="195" t="s">
        <v>137</v>
      </c>
      <c r="M43" s="195" t="s">
        <v>138</v>
      </c>
      <c r="N43" s="195" t="s">
        <v>139</v>
      </c>
    </row>
    <row r="44" spans="1:14" ht="18.649999999999999" customHeight="1" x14ac:dyDescent="0.3">
      <c r="A44" s="154"/>
      <c r="B44" s="184" t="s">
        <v>145</v>
      </c>
      <c r="C44" s="171">
        <v>0</v>
      </c>
      <c r="D44" s="171">
        <v>0</v>
      </c>
      <c r="E44" s="171">
        <v>0</v>
      </c>
      <c r="F44" s="171">
        <v>0</v>
      </c>
      <c r="G44" s="171">
        <v>0</v>
      </c>
      <c r="H44" s="171"/>
      <c r="I44" s="171"/>
      <c r="J44" s="170"/>
      <c r="K44" s="170"/>
      <c r="L44" s="170"/>
      <c r="M44" s="170"/>
    </row>
    <row r="45" spans="1:14" ht="18.649999999999999" customHeight="1" x14ac:dyDescent="0.3">
      <c r="A45" s="154"/>
      <c r="B45" s="184" t="s">
        <v>146</v>
      </c>
      <c r="C45" s="172">
        <f>IF(C42=$C$40+7,-$C$41,0)</f>
        <v>0</v>
      </c>
      <c r="D45" s="172">
        <f t="shared" ref="D45:M45" si="10">IF(D42=$C$40+7,-$C$41,0)</f>
        <v>0</v>
      </c>
      <c r="E45" s="172">
        <f t="shared" si="10"/>
        <v>0</v>
      </c>
      <c r="F45" s="172">
        <f t="shared" si="10"/>
        <v>0</v>
      </c>
      <c r="G45" s="172">
        <f t="shared" si="10"/>
        <v>0</v>
      </c>
      <c r="H45" s="172">
        <f t="shared" si="10"/>
        <v>0</v>
      </c>
      <c r="I45" s="172">
        <f t="shared" si="10"/>
        <v>0</v>
      </c>
      <c r="J45" s="172">
        <f t="shared" si="10"/>
        <v>0</v>
      </c>
      <c r="K45" s="172">
        <f t="shared" si="10"/>
        <v>0</v>
      </c>
      <c r="L45" s="172">
        <f t="shared" si="10"/>
        <v>0</v>
      </c>
      <c r="M45" s="172">
        <f t="shared" si="10"/>
        <v>0</v>
      </c>
      <c r="N45" s="172">
        <f t="shared" ref="N45" si="11">IF(N42=$C$40+7,-$C$41,0)</f>
        <v>0</v>
      </c>
    </row>
    <row r="46" spans="1:14" ht="18.649999999999999" customHeight="1" x14ac:dyDescent="0.3">
      <c r="A46" s="154"/>
      <c r="B46" s="184" t="s">
        <v>147</v>
      </c>
      <c r="C46" s="172"/>
      <c r="D46" s="172"/>
      <c r="E46" s="172"/>
      <c r="F46" s="172"/>
      <c r="G46" s="172"/>
      <c r="H46" s="172"/>
      <c r="I46" s="172">
        <f t="shared" ref="I46:N46" si="12">IF($C$23="ROI",IF(I42&lt;$C$40+7,-$K51/I13,0),IF($C$23="NI",IF(I42&lt;$C$40+7,-$K51/I18,0)))</f>
        <v>0</v>
      </c>
      <c r="J46" s="172">
        <f t="shared" si="12"/>
        <v>0</v>
      </c>
      <c r="K46" s="172">
        <f t="shared" si="12"/>
        <v>0</v>
      </c>
      <c r="L46" s="172">
        <f t="shared" si="12"/>
        <v>0</v>
      </c>
      <c r="M46" s="172">
        <f t="shared" si="12"/>
        <v>0</v>
      </c>
      <c r="N46" s="172">
        <f t="shared" si="12"/>
        <v>0</v>
      </c>
    </row>
    <row r="47" spans="1:14" ht="18.649999999999999" customHeight="1" x14ac:dyDescent="0.3">
      <c r="A47" s="154"/>
      <c r="B47" s="184" t="s">
        <v>148</v>
      </c>
      <c r="C47" s="172">
        <f t="shared" ref="C47:M47" si="13">SUM(C44:C46)</f>
        <v>0</v>
      </c>
      <c r="D47" s="172">
        <f t="shared" si="13"/>
        <v>0</v>
      </c>
      <c r="E47" s="172">
        <f t="shared" si="13"/>
        <v>0</v>
      </c>
      <c r="F47" s="172">
        <f t="shared" si="13"/>
        <v>0</v>
      </c>
      <c r="G47" s="172">
        <f t="shared" si="13"/>
        <v>0</v>
      </c>
      <c r="H47" s="172">
        <f t="shared" si="13"/>
        <v>0</v>
      </c>
      <c r="I47" s="172">
        <f>SUM(I44:I46)</f>
        <v>0</v>
      </c>
      <c r="J47" s="172">
        <f t="shared" si="13"/>
        <v>0</v>
      </c>
      <c r="K47" s="172">
        <f t="shared" si="13"/>
        <v>0</v>
      </c>
      <c r="L47" s="172">
        <f t="shared" si="13"/>
        <v>0</v>
      </c>
      <c r="M47" s="172">
        <f t="shared" si="13"/>
        <v>0</v>
      </c>
      <c r="N47" s="172">
        <f t="shared" ref="N47" si="14">SUM(N44:N46)</f>
        <v>0</v>
      </c>
    </row>
    <row r="48" spans="1:14" ht="18.649999999999999" customHeight="1" x14ac:dyDescent="0.3">
      <c r="A48" s="154"/>
      <c r="B48" s="184" t="s">
        <v>176</v>
      </c>
      <c r="C48" s="172">
        <f t="shared" ref="C48:M48" si="15">IF($C$23="ROI",C47*C14,IF($C$23="NI",C47*C19))</f>
        <v>0</v>
      </c>
      <c r="D48" s="172">
        <f t="shared" si="15"/>
        <v>0</v>
      </c>
      <c r="E48" s="172">
        <f t="shared" si="15"/>
        <v>0</v>
      </c>
      <c r="F48" s="172">
        <f t="shared" si="15"/>
        <v>0</v>
      </c>
      <c r="G48" s="172">
        <f t="shared" si="15"/>
        <v>0</v>
      </c>
      <c r="H48" s="172">
        <f t="shared" si="15"/>
        <v>0</v>
      </c>
      <c r="I48" s="172">
        <f t="shared" si="15"/>
        <v>0</v>
      </c>
      <c r="J48" s="172">
        <f t="shared" si="15"/>
        <v>0</v>
      </c>
      <c r="K48" s="172">
        <f t="shared" si="15"/>
        <v>0</v>
      </c>
      <c r="L48" s="172">
        <f t="shared" si="15"/>
        <v>0</v>
      </c>
      <c r="M48" s="172">
        <f t="shared" si="15"/>
        <v>0</v>
      </c>
      <c r="N48" s="172">
        <f t="shared" ref="N48" si="16">IF($C$23="ROI",N47*N14,IF($C$23="NI",N47*N19))</f>
        <v>0</v>
      </c>
    </row>
    <row r="49" spans="1:14" ht="18.649999999999999" customHeight="1" x14ac:dyDescent="0.35">
      <c r="A49" s="154"/>
      <c r="B49" s="184"/>
      <c r="C49" s="163"/>
      <c r="D49" s="163"/>
      <c r="E49" s="163"/>
      <c r="F49" s="163"/>
      <c r="G49" s="163"/>
      <c r="H49" s="163"/>
      <c r="I49" s="163"/>
      <c r="J49" s="163"/>
      <c r="K49" s="163"/>
      <c r="L49" s="163"/>
      <c r="M49" s="163"/>
    </row>
    <row r="50" spans="1:14" ht="18.649999999999999" customHeight="1" x14ac:dyDescent="0.35">
      <c r="A50" s="154"/>
      <c r="B50" s="184"/>
      <c r="D50" s="166" t="s">
        <v>131</v>
      </c>
      <c r="E50" s="166" t="s">
        <v>130</v>
      </c>
      <c r="F50" s="166" t="s">
        <v>131</v>
      </c>
      <c r="G50" s="166" t="s">
        <v>132</v>
      </c>
      <c r="H50" s="166" t="s">
        <v>133</v>
      </c>
      <c r="I50" s="166" t="s">
        <v>134</v>
      </c>
      <c r="J50" s="166" t="s">
        <v>263</v>
      </c>
      <c r="K50" s="166" t="s">
        <v>144</v>
      </c>
      <c r="L50" s="163"/>
      <c r="M50" s="163"/>
    </row>
    <row r="51" spans="1:14" ht="18.649999999999999" customHeight="1" thickBot="1" x14ac:dyDescent="0.4">
      <c r="A51" s="154"/>
      <c r="B51" s="184" t="s">
        <v>150</v>
      </c>
      <c r="D51" s="173">
        <f>IF(C23="ROI",D44*D$14/SUMIF($I$26:$M$26,"&lt;="&amp;$C40+6,$I$12:$M$12),IF(C23="NI",D44*D$19/SUMIF($I$26:$M$26,"&lt;="&amp;$C40+6,$I$17:$M$17)))</f>
        <v>0</v>
      </c>
      <c r="E51" s="173">
        <f>IF(C23="ROI",E44*E$14/SUMIF($I$26:$M$26,"&lt;="&amp;$C40+6,$I$12:$M$12),IF(C23="NI",E44*E$19/SUMIF($I$26:$M$26,"&lt;="&amp;$C40+6,$I$17:$M$17)))</f>
        <v>0</v>
      </c>
      <c r="F51" s="173">
        <f>IF(C23="ROI",F44*F$14/SUMIF($I$26:$M$26,"&lt;="&amp;$C40+6,$I$12:$M$12),IF(C23="NI",F44*F$19/SUMIF($I$26:$M$26,"&lt;="&amp;$C40+6,$I$17:$M$17)))</f>
        <v>0</v>
      </c>
      <c r="G51" s="173">
        <f>IF(C23="ROI",G44*G$14/SUMIF($I$26:$M$26,"&lt;="&amp;$C40+6,$I$12:$M$12),IF(C23="NI",G44*G$19/SUMIF($I$26:$M$26,"&lt;="&amp;$C40+6,$I$17:$M$17)))</f>
        <v>0</v>
      </c>
      <c r="H51" s="173">
        <f>IF(C23="ROI",H44*H$14/SUMIF($I$26:$M$26,"&lt;="&amp;$C40+6,$I$12:$M$12),IF(C23="NI",H44*H$19/SUMIF($I$26:$M$26,"&lt;="&amp;$C40+6,$I$17:$M$17)))</f>
        <v>0</v>
      </c>
      <c r="I51" s="173">
        <f>IF(C23="ROI",I44*I$14/SUMIF($I$26:$M$26,"&lt;="&amp;$C40+6,$I$12:$M$12),IF(C23="NI",I44*I$19/SUMIF($I$26:$M$26,"&lt;="&amp;$C40+6,$I$17:$M$17)))</f>
        <v>0</v>
      </c>
      <c r="J51" s="173">
        <f>IF($C$23="ROI",SUMPRODUCT($F$14:$N$14,F45:N45)/SUMIF(I42:N42,"&lt;="&amp;C40+6,$I$12:$N$12),IF($C$23="NI",SUMPRODUCT($F$19:$N$19,F45:N45)/SUMIF(I42:N42,"&lt;="&amp;C40+6,$I$17:$N$17)))</f>
        <v>0</v>
      </c>
      <c r="K51" s="174">
        <f>SUM(D51:J51)</f>
        <v>0</v>
      </c>
      <c r="L51" s="163"/>
      <c r="M51" s="163"/>
    </row>
    <row r="52" spans="1:14" ht="14.9" customHeight="1" thickBot="1" x14ac:dyDescent="0.35">
      <c r="A52" s="154"/>
      <c r="B52" s="457"/>
      <c r="C52" s="458"/>
      <c r="D52" s="458"/>
      <c r="E52" s="458"/>
      <c r="F52" s="458"/>
      <c r="G52" s="458"/>
      <c r="H52" s="458"/>
      <c r="I52" s="458"/>
      <c r="J52" s="458"/>
      <c r="K52" s="458"/>
      <c r="L52" s="458"/>
      <c r="M52" s="458"/>
      <c r="N52" s="458"/>
    </row>
    <row r="53" spans="1:14" ht="36" customHeight="1" thickBot="1" x14ac:dyDescent="0.35">
      <c r="A53" s="154"/>
      <c r="B53" s="589" t="s">
        <v>217</v>
      </c>
      <c r="C53" s="590"/>
      <c r="D53" s="590"/>
      <c r="E53" s="590"/>
      <c r="F53" s="590"/>
      <c r="G53" s="590"/>
      <c r="H53" s="590"/>
      <c r="I53" s="590"/>
      <c r="J53" s="590"/>
      <c r="K53" s="590"/>
      <c r="L53" s="590"/>
      <c r="M53" s="590"/>
      <c r="N53" s="590"/>
    </row>
    <row r="54" spans="1:14" ht="15" customHeight="1" thickBot="1" x14ac:dyDescent="0.4">
      <c r="A54" s="154"/>
      <c r="B54" s="579"/>
      <c r="C54" s="580"/>
      <c r="D54" s="580"/>
      <c r="E54" s="580"/>
      <c r="F54" s="580"/>
      <c r="G54" s="580"/>
      <c r="H54" s="580"/>
      <c r="I54" s="580"/>
      <c r="J54" s="580"/>
      <c r="K54" s="580"/>
      <c r="L54" s="580"/>
      <c r="M54" s="580"/>
    </row>
    <row r="55" spans="1:14" ht="14.9" customHeight="1" x14ac:dyDescent="0.35">
      <c r="A55" s="154"/>
      <c r="B55" s="175" t="s">
        <v>152</v>
      </c>
      <c r="C55" s="176" t="s">
        <v>153</v>
      </c>
      <c r="D55" s="583"/>
      <c r="E55" s="583"/>
      <c r="F55" s="583"/>
      <c r="G55" s="583"/>
      <c r="H55" s="583"/>
      <c r="I55" s="583"/>
      <c r="J55" s="583"/>
      <c r="K55" s="583"/>
      <c r="L55" s="583"/>
      <c r="M55" s="583"/>
    </row>
    <row r="56" spans="1:14" ht="14.9" customHeight="1" x14ac:dyDescent="0.35">
      <c r="A56" s="154"/>
      <c r="B56" s="177" t="s">
        <v>154</v>
      </c>
      <c r="C56" s="178" t="s">
        <v>134</v>
      </c>
      <c r="D56" s="584"/>
      <c r="E56" s="584"/>
      <c r="F56" s="584"/>
      <c r="G56" s="584"/>
      <c r="H56" s="584"/>
      <c r="I56" s="584"/>
      <c r="J56" s="584"/>
      <c r="K56" s="584"/>
      <c r="L56" s="584"/>
      <c r="M56" s="584"/>
    </row>
    <row r="57" spans="1:14" ht="14.9" customHeight="1" x14ac:dyDescent="0.35">
      <c r="A57" s="154"/>
      <c r="B57" s="177" t="s">
        <v>221</v>
      </c>
      <c r="C57" s="179">
        <f>K35</f>
        <v>0</v>
      </c>
      <c r="D57" s="584"/>
      <c r="E57" s="584"/>
      <c r="F57" s="584"/>
      <c r="G57" s="584"/>
      <c r="H57" s="584"/>
      <c r="I57" s="584"/>
      <c r="J57" s="584"/>
      <c r="K57" s="584"/>
      <c r="L57" s="584"/>
      <c r="M57" s="584"/>
    </row>
    <row r="58" spans="1:14" ht="14.9" customHeight="1" x14ac:dyDescent="0.35">
      <c r="A58" s="154"/>
      <c r="B58" s="177" t="s">
        <v>222</v>
      </c>
      <c r="C58" s="179">
        <f>K51</f>
        <v>0</v>
      </c>
      <c r="D58" s="584"/>
      <c r="E58" s="584"/>
      <c r="F58" s="584"/>
      <c r="G58" s="584"/>
      <c r="H58" s="584"/>
      <c r="I58" s="584"/>
      <c r="J58" s="584"/>
      <c r="K58" s="584"/>
      <c r="L58" s="584"/>
      <c r="M58" s="584"/>
    </row>
    <row r="59" spans="1:14" ht="14.9" customHeight="1" x14ac:dyDescent="0.35">
      <c r="A59" s="154"/>
      <c r="B59" s="177" t="s">
        <v>155</v>
      </c>
      <c r="C59" s="180"/>
      <c r="D59" s="584"/>
      <c r="E59" s="584"/>
      <c r="F59" s="584"/>
      <c r="G59" s="584"/>
      <c r="H59" s="584"/>
      <c r="I59" s="584"/>
      <c r="J59" s="584"/>
      <c r="K59" s="584"/>
      <c r="L59" s="584"/>
      <c r="M59" s="584"/>
    </row>
    <row r="60" spans="1:14" ht="14.9" customHeight="1" x14ac:dyDescent="0.35">
      <c r="A60" s="154"/>
      <c r="B60" s="177"/>
      <c r="C60" s="180"/>
      <c r="D60" s="584"/>
      <c r="E60" s="584"/>
      <c r="F60" s="584"/>
      <c r="G60" s="584"/>
      <c r="H60" s="584"/>
      <c r="I60" s="584"/>
      <c r="J60" s="584"/>
      <c r="K60" s="584"/>
      <c r="L60" s="584"/>
      <c r="M60" s="584"/>
    </row>
    <row r="61" spans="1:14" ht="15" customHeight="1" x14ac:dyDescent="0.35">
      <c r="A61" s="154"/>
      <c r="B61" s="181" t="s">
        <v>144</v>
      </c>
      <c r="C61" s="182">
        <f>SUM(C57:C58)</f>
        <v>0</v>
      </c>
      <c r="D61" s="584"/>
      <c r="E61" s="584"/>
      <c r="F61" s="584"/>
      <c r="G61" s="584"/>
      <c r="H61" s="584"/>
      <c r="I61" s="584"/>
      <c r="J61" s="584"/>
      <c r="K61" s="584"/>
      <c r="L61" s="584"/>
      <c r="M61" s="584"/>
    </row>
    <row r="62" spans="1:14" ht="15.65" customHeight="1" x14ac:dyDescent="0.3">
      <c r="A62" s="154"/>
      <c r="B62" s="157"/>
      <c r="C62" s="158"/>
      <c r="D62" s="584"/>
      <c r="E62" s="584"/>
      <c r="F62" s="584"/>
      <c r="G62" s="584"/>
      <c r="H62" s="584"/>
      <c r="I62" s="584"/>
      <c r="J62" s="584"/>
      <c r="K62" s="584"/>
      <c r="L62" s="584"/>
      <c r="M62" s="584"/>
    </row>
    <row r="63" spans="1:14" ht="15.65" customHeight="1" thickBot="1" x14ac:dyDescent="0.35">
      <c r="A63" s="155"/>
      <c r="B63" s="156"/>
      <c r="C63" s="159"/>
      <c r="D63" s="585"/>
      <c r="E63" s="585"/>
      <c r="F63" s="585"/>
      <c r="G63" s="585"/>
      <c r="H63" s="585"/>
      <c r="I63" s="585"/>
      <c r="J63" s="585"/>
      <c r="K63" s="585"/>
      <c r="L63" s="585"/>
      <c r="M63" s="585"/>
    </row>
    <row r="66" spans="3:3" ht="14.9" customHeight="1" x14ac:dyDescent="0.35">
      <c r="C66" s="24" t="s">
        <v>12</v>
      </c>
    </row>
  </sheetData>
  <mergeCells count="18">
    <mergeCell ref="B54:M54"/>
    <mergeCell ref="B38:M38"/>
    <mergeCell ref="B22:M22"/>
    <mergeCell ref="D55:M63"/>
    <mergeCell ref="D23:M23"/>
    <mergeCell ref="D24:M24"/>
    <mergeCell ref="D25:M25"/>
    <mergeCell ref="D39:M39"/>
    <mergeCell ref="D40:M40"/>
    <mergeCell ref="D41:M41"/>
    <mergeCell ref="B36:N37"/>
    <mergeCell ref="B53:N53"/>
    <mergeCell ref="B2:N2"/>
    <mergeCell ref="B3:N3"/>
    <mergeCell ref="B21:N21"/>
    <mergeCell ref="C10:M10"/>
    <mergeCell ref="B7:M7"/>
    <mergeCell ref="B20:M20"/>
  </mergeCells>
  <phoneticPr fontId="64" type="noConversion"/>
  <dataValidations count="1">
    <dataValidation type="list" allowBlank="1" showInputMessage="1" showErrorMessage="1" sqref="C23 C39" xr:uid="{00000000-0002-0000-0300-000000000000}">
      <formula1>"ROI, NI"</formula1>
    </dataValidation>
  </dataValidation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9"/>
  <sheetViews>
    <sheetView zoomScale="80" zoomScaleNormal="80" workbookViewId="0">
      <selection activeCell="G68" sqref="G68"/>
    </sheetView>
  </sheetViews>
  <sheetFormatPr defaultColWidth="0" defaultRowHeight="12.5" zeroHeight="1" x14ac:dyDescent="0.25"/>
  <cols>
    <col min="1" max="1" width="3.54296875" style="5" customWidth="1"/>
    <col min="2" max="2" width="60" style="5" customWidth="1"/>
    <col min="3" max="18" width="10.54296875" style="5" customWidth="1"/>
    <col min="19" max="20" width="9.1796875" style="5" customWidth="1"/>
    <col min="21" max="16384" width="9.1796875" style="5" hidden="1"/>
  </cols>
  <sheetData>
    <row r="1" spans="1:19" ht="18.399999999999999" customHeight="1" x14ac:dyDescent="0.45">
      <c r="B1" s="284" t="s">
        <v>243</v>
      </c>
      <c r="S1" s="24"/>
    </row>
    <row r="2" spans="1:19" ht="24" customHeight="1" thickBot="1" x14ac:dyDescent="0.4">
      <c r="A2" s="68"/>
      <c r="B2" s="67"/>
      <c r="S2" s="24"/>
    </row>
    <row r="3" spans="1:19" ht="34.5" customHeight="1" thickBot="1" x14ac:dyDescent="0.4">
      <c r="A3" s="68"/>
      <c r="B3" s="592" t="s">
        <v>223</v>
      </c>
      <c r="C3" s="593"/>
      <c r="D3" s="593"/>
      <c r="E3" s="593"/>
      <c r="F3" s="593"/>
      <c r="G3" s="593"/>
      <c r="H3" s="593"/>
      <c r="I3" s="593"/>
      <c r="J3" s="593"/>
      <c r="K3" s="593"/>
      <c r="L3" s="593"/>
      <c r="M3" s="593"/>
      <c r="N3" s="593"/>
      <c r="O3" s="593"/>
      <c r="P3" s="593"/>
      <c r="Q3" s="593"/>
      <c r="R3" s="594"/>
      <c r="S3" s="24"/>
    </row>
    <row r="4" spans="1:19" ht="13" customHeight="1" thickBot="1" x14ac:dyDescent="0.4">
      <c r="A4" s="68"/>
      <c r="B4" s="283"/>
      <c r="C4" s="283"/>
      <c r="D4" s="283"/>
      <c r="E4" s="283"/>
      <c r="F4" s="283"/>
      <c r="G4" s="283"/>
      <c r="H4" s="283"/>
      <c r="I4" s="283"/>
      <c r="J4" s="283"/>
      <c r="K4" s="283"/>
      <c r="L4" s="283"/>
      <c r="M4" s="283"/>
      <c r="S4" s="24"/>
    </row>
    <row r="5" spans="1:19" ht="14.65" customHeight="1" thickBot="1" x14ac:dyDescent="0.4">
      <c r="A5" s="68"/>
      <c r="B5" s="67"/>
      <c r="C5" s="285" t="s">
        <v>127</v>
      </c>
      <c r="D5" s="286" t="s">
        <v>128</v>
      </c>
      <c r="E5" s="286" t="s">
        <v>129</v>
      </c>
      <c r="F5" s="286" t="s">
        <v>130</v>
      </c>
      <c r="G5" s="286" t="s">
        <v>131</v>
      </c>
      <c r="H5" s="286" t="s">
        <v>132</v>
      </c>
      <c r="I5" s="287" t="s">
        <v>133</v>
      </c>
      <c r="J5" s="286" t="s">
        <v>134</v>
      </c>
      <c r="K5" s="286" t="s">
        <v>135</v>
      </c>
      <c r="L5" s="286" t="s">
        <v>136</v>
      </c>
      <c r="M5" s="286" t="s">
        <v>137</v>
      </c>
      <c r="N5" s="286" t="s">
        <v>138</v>
      </c>
      <c r="O5" s="286" t="s">
        <v>139</v>
      </c>
      <c r="P5" s="286" t="s">
        <v>174</v>
      </c>
      <c r="Q5" s="286" t="s">
        <v>175</v>
      </c>
      <c r="R5" s="288" t="s">
        <v>192</v>
      </c>
      <c r="S5" s="80"/>
    </row>
    <row r="6" spans="1:19" ht="14.65" customHeight="1" x14ac:dyDescent="0.35">
      <c r="A6" s="68"/>
      <c r="B6" s="289" t="s">
        <v>177</v>
      </c>
      <c r="C6" s="290">
        <v>5.3999999999999999E-2</v>
      </c>
      <c r="D6" s="291">
        <v>5.3999999999999999E-2</v>
      </c>
      <c r="E6" s="291">
        <v>5.3999999999999999E-2</v>
      </c>
      <c r="F6" s="291">
        <v>5.3999999999999999E-2</v>
      </c>
      <c r="G6" s="291">
        <v>5.3999999999999999E-2</v>
      </c>
      <c r="H6" s="291">
        <v>5.3999999999999999E-2</v>
      </c>
      <c r="I6" s="291">
        <v>5.3999999999999999E-2</v>
      </c>
      <c r="J6" s="291">
        <v>5.3999999999999999E-2</v>
      </c>
      <c r="K6" s="291">
        <v>5.3999999999999999E-2</v>
      </c>
      <c r="L6" s="291">
        <v>5.3999999999999999E-2</v>
      </c>
      <c r="M6" s="291">
        <v>5.3999999999999999E-2</v>
      </c>
      <c r="N6" s="291">
        <v>5.3999999999999999E-2</v>
      </c>
      <c r="O6" s="291">
        <v>5.3999999999999999E-2</v>
      </c>
      <c r="P6" s="291">
        <v>5.3999999999999999E-2</v>
      </c>
      <c r="Q6" s="291">
        <v>5.3999999999999999E-2</v>
      </c>
      <c r="R6" s="292">
        <v>5.3999999999999999E-2</v>
      </c>
    </row>
    <row r="7" spans="1:19" ht="14.65" customHeight="1" thickBot="1" x14ac:dyDescent="0.4">
      <c r="A7" s="68"/>
      <c r="B7" s="293" t="s">
        <v>178</v>
      </c>
      <c r="C7" s="294">
        <v>0.02</v>
      </c>
      <c r="D7" s="295">
        <v>8.1000000000000003E-2</v>
      </c>
      <c r="E7" s="295">
        <v>5.1999999999999998E-2</v>
      </c>
      <c r="F7" s="295">
        <v>0.02</v>
      </c>
      <c r="G7" s="295">
        <v>0.02</v>
      </c>
      <c r="H7" s="295">
        <v>0.02</v>
      </c>
      <c r="I7" s="295">
        <v>0.02</v>
      </c>
      <c r="J7" s="295">
        <v>0.02</v>
      </c>
      <c r="K7" s="295">
        <v>0.02</v>
      </c>
      <c r="L7" s="295">
        <v>0.02</v>
      </c>
      <c r="M7" s="295">
        <v>0.02</v>
      </c>
      <c r="N7" s="295">
        <v>0.02</v>
      </c>
      <c r="O7" s="295">
        <v>0.02</v>
      </c>
      <c r="P7" s="295">
        <v>0.02</v>
      </c>
      <c r="Q7" s="295">
        <v>0.02</v>
      </c>
      <c r="R7" s="296">
        <v>0.02</v>
      </c>
    </row>
    <row r="8" spans="1:19" ht="14.65" customHeight="1" thickBot="1" x14ac:dyDescent="0.4">
      <c r="A8" s="68"/>
      <c r="B8" s="24"/>
      <c r="C8" s="24"/>
      <c r="D8" s="24"/>
      <c r="E8" s="24"/>
      <c r="F8" s="24"/>
      <c r="G8" s="24"/>
      <c r="H8" s="24"/>
      <c r="I8" s="24"/>
      <c r="J8" s="24"/>
      <c r="K8" s="24"/>
      <c r="L8" s="24"/>
      <c r="M8" s="24"/>
      <c r="N8" s="24"/>
      <c r="O8" s="24"/>
      <c r="P8" s="24"/>
      <c r="Q8" s="24"/>
      <c r="R8" s="24"/>
    </row>
    <row r="9" spans="1:19" ht="14.65" customHeight="1" x14ac:dyDescent="0.35">
      <c r="A9" s="68"/>
      <c r="B9" s="289" t="s">
        <v>179</v>
      </c>
      <c r="C9" s="290">
        <v>5.3999999999999999E-2</v>
      </c>
      <c r="D9" s="291">
        <v>5.3999999999999999E-2</v>
      </c>
      <c r="E9" s="291">
        <v>5.3999999999999999E-2</v>
      </c>
      <c r="F9" s="291">
        <v>5.3999999999999999E-2</v>
      </c>
      <c r="G9" s="291">
        <v>5.3999999999999999E-2</v>
      </c>
      <c r="H9" s="291">
        <v>5.3999999999999999E-2</v>
      </c>
      <c r="I9" s="291">
        <v>5.3999999999999999E-2</v>
      </c>
      <c r="J9" s="291">
        <v>5.3999999999999999E-2</v>
      </c>
      <c r="K9" s="291">
        <v>5.3999999999999999E-2</v>
      </c>
      <c r="L9" s="291">
        <v>5.3999999999999999E-2</v>
      </c>
      <c r="M9" s="291">
        <v>5.3999999999999999E-2</v>
      </c>
      <c r="N9" s="291">
        <v>5.3999999999999999E-2</v>
      </c>
      <c r="O9" s="291">
        <v>5.3999999999999999E-2</v>
      </c>
      <c r="P9" s="291">
        <v>5.3999999999999999E-2</v>
      </c>
      <c r="Q9" s="291">
        <v>5.3999999999999999E-2</v>
      </c>
      <c r="R9" s="292">
        <v>5.3999999999999999E-2</v>
      </c>
    </row>
    <row r="10" spans="1:19" ht="14.65" customHeight="1" thickBot="1" x14ac:dyDescent="0.4">
      <c r="A10" s="68"/>
      <c r="B10" s="293" t="s">
        <v>180</v>
      </c>
      <c r="C10" s="294">
        <v>0.02</v>
      </c>
      <c r="D10" s="295">
        <v>7.9000000000000001E-2</v>
      </c>
      <c r="E10" s="295">
        <v>6.8000000000000005E-2</v>
      </c>
      <c r="F10" s="295">
        <v>2.1999999999999999E-2</v>
      </c>
      <c r="G10" s="295">
        <v>0.02</v>
      </c>
      <c r="H10" s="295">
        <v>0.02</v>
      </c>
      <c r="I10" s="295">
        <v>0.02</v>
      </c>
      <c r="J10" s="295">
        <v>0.02</v>
      </c>
      <c r="K10" s="295">
        <v>0.02</v>
      </c>
      <c r="L10" s="295">
        <v>0.02</v>
      </c>
      <c r="M10" s="295">
        <v>0.02</v>
      </c>
      <c r="N10" s="295">
        <v>0.02</v>
      </c>
      <c r="O10" s="295">
        <v>0.02</v>
      </c>
      <c r="P10" s="295">
        <v>0.02</v>
      </c>
      <c r="Q10" s="295">
        <v>0.02</v>
      </c>
      <c r="R10" s="296">
        <v>0.02</v>
      </c>
    </row>
    <row r="11" spans="1:19" ht="14.65" customHeight="1" thickBot="1" x14ac:dyDescent="0.4">
      <c r="A11" s="68"/>
      <c r="B11" s="24"/>
      <c r="C11" s="297"/>
      <c r="S11" s="24"/>
    </row>
    <row r="12" spans="1:19" ht="14.65" customHeight="1" x14ac:dyDescent="0.35">
      <c r="A12" s="68"/>
      <c r="B12" s="289" t="s">
        <v>181</v>
      </c>
      <c r="C12" s="298">
        <f t="shared" ref="C12:H13" si="0">D12*(1+C6)</f>
        <v>1.3710196056250556</v>
      </c>
      <c r="D12" s="299">
        <f t="shared" si="0"/>
        <v>1.3007776144450243</v>
      </c>
      <c r="E12" s="299">
        <f t="shared" si="0"/>
        <v>1.2341343590560001</v>
      </c>
      <c r="F12" s="299">
        <f t="shared" si="0"/>
        <v>1.1709054640000001</v>
      </c>
      <c r="G12" s="299">
        <f t="shared" si="0"/>
        <v>1.110916</v>
      </c>
      <c r="H12" s="299">
        <f t="shared" si="0"/>
        <v>1.054</v>
      </c>
      <c r="I12" s="299">
        <v>1</v>
      </c>
      <c r="J12" s="299">
        <f t="shared" ref="J12:R13" si="1">I12/(1+J6)</f>
        <v>0.94876660341555974</v>
      </c>
      <c r="K12" s="299">
        <f t="shared" si="1"/>
        <v>0.90015806775669804</v>
      </c>
      <c r="L12" s="299">
        <f t="shared" si="1"/>
        <v>0.85403991248263567</v>
      </c>
      <c r="M12" s="299">
        <f t="shared" si="1"/>
        <v>0.8102845469474721</v>
      </c>
      <c r="N12" s="299">
        <f t="shared" si="1"/>
        <v>0.76877091740746872</v>
      </c>
      <c r="O12" s="299">
        <f t="shared" si="1"/>
        <v>0.72938417211334794</v>
      </c>
      <c r="P12" s="299">
        <f t="shared" si="1"/>
        <v>0.6920153435610511</v>
      </c>
      <c r="Q12" s="299">
        <f t="shared" si="1"/>
        <v>0.65656104702187013</v>
      </c>
      <c r="R12" s="300">
        <f t="shared" si="1"/>
        <v>0.62292319451790334</v>
      </c>
      <c r="S12" s="24"/>
    </row>
    <row r="13" spans="1:19" ht="14.65" customHeight="1" x14ac:dyDescent="0.35">
      <c r="A13" s="68"/>
      <c r="B13" s="301" t="s">
        <v>182</v>
      </c>
      <c r="C13" s="302">
        <f t="shared" si="0"/>
        <v>1.2309548415379201</v>
      </c>
      <c r="D13" s="303">
        <f t="shared" si="0"/>
        <v>1.206818472096</v>
      </c>
      <c r="E13" s="303">
        <f t="shared" si="0"/>
        <v>1.116390816</v>
      </c>
      <c r="F13" s="303">
        <f t="shared" si="0"/>
        <v>1.0612079999999999</v>
      </c>
      <c r="G13" s="303">
        <f t="shared" si="0"/>
        <v>1.0404</v>
      </c>
      <c r="H13" s="303">
        <f t="shared" si="0"/>
        <v>1.02</v>
      </c>
      <c r="I13" s="303">
        <v>1</v>
      </c>
      <c r="J13" s="303">
        <f t="shared" si="1"/>
        <v>0.98039215686274506</v>
      </c>
      <c r="K13" s="303">
        <f t="shared" si="1"/>
        <v>0.96116878123798533</v>
      </c>
      <c r="L13" s="303">
        <f t="shared" si="1"/>
        <v>0.94232233454704439</v>
      </c>
      <c r="M13" s="303">
        <f t="shared" si="1"/>
        <v>0.92384542602651409</v>
      </c>
      <c r="N13" s="303">
        <f t="shared" si="1"/>
        <v>0.90573080982991572</v>
      </c>
      <c r="O13" s="303">
        <f t="shared" si="1"/>
        <v>0.88797138218619187</v>
      </c>
      <c r="P13" s="303">
        <f t="shared" si="1"/>
        <v>0.87056017861391355</v>
      </c>
      <c r="Q13" s="303">
        <f t="shared" si="1"/>
        <v>0.85349037119011129</v>
      </c>
      <c r="R13" s="304">
        <f t="shared" si="1"/>
        <v>0.83675526587265814</v>
      </c>
      <c r="S13" s="24"/>
    </row>
    <row r="14" spans="1:19" ht="14.65" customHeight="1" thickBot="1" x14ac:dyDescent="0.4">
      <c r="A14" s="68"/>
      <c r="B14" s="293" t="s">
        <v>183</v>
      </c>
      <c r="C14" s="305">
        <f>C12*C13</f>
        <v>1.6876632213875722</v>
      </c>
      <c r="D14" s="306">
        <f>D12*D13</f>
        <v>1.569802453201224</v>
      </c>
      <c r="E14" s="306">
        <f t="shared" ref="E14:H14" si="2">E12*E13</f>
        <v>1.377776264160165</v>
      </c>
      <c r="F14" s="306">
        <f t="shared" si="2"/>
        <v>1.242574245640512</v>
      </c>
      <c r="G14" s="306">
        <f t="shared" si="2"/>
        <v>1.1557970064</v>
      </c>
      <c r="H14" s="306">
        <f t="shared" si="2"/>
        <v>1.07508</v>
      </c>
      <c r="I14" s="306">
        <v>1</v>
      </c>
      <c r="J14" s="306">
        <f t="shared" ref="J14:R14" si="3">J12*J13</f>
        <v>0.9301633366819213</v>
      </c>
      <c r="K14" s="306">
        <f t="shared" si="3"/>
        <v>0.86520383290724523</v>
      </c>
      <c r="L14" s="306">
        <f t="shared" si="3"/>
        <v>0.80478088412699067</v>
      </c>
      <c r="M14" s="306">
        <f t="shared" si="3"/>
        <v>0.74857767247738827</v>
      </c>
      <c r="N14" s="306">
        <f t="shared" si="3"/>
        <v>0.69629950559715392</v>
      </c>
      <c r="O14" s="306">
        <f t="shared" si="3"/>
        <v>0.64767227145622086</v>
      </c>
      <c r="P14" s="306">
        <f t="shared" si="3"/>
        <v>0.60244100109407739</v>
      </c>
      <c r="Q14" s="306">
        <f t="shared" si="3"/>
        <v>0.56036853173166401</v>
      </c>
      <c r="R14" s="307">
        <f t="shared" si="3"/>
        <v>0.52123426324707378</v>
      </c>
      <c r="S14" s="24"/>
    </row>
    <row r="15" spans="1:19" ht="14.65" customHeight="1" thickBot="1" x14ac:dyDescent="0.4">
      <c r="A15" s="68"/>
      <c r="B15" s="24"/>
      <c r="C15" s="24"/>
      <c r="D15" s="24"/>
      <c r="S15" s="24"/>
    </row>
    <row r="16" spans="1:19" ht="14.65" customHeight="1" x14ac:dyDescent="0.35">
      <c r="A16" s="68"/>
      <c r="B16" s="289" t="s">
        <v>184</v>
      </c>
      <c r="C16" s="298">
        <f t="shared" ref="C16:H16" si="4">D16*(1+C9)</f>
        <v>1.3710196056250556</v>
      </c>
      <c r="D16" s="299">
        <f t="shared" si="4"/>
        <v>1.3007776144450243</v>
      </c>
      <c r="E16" s="299">
        <f t="shared" si="4"/>
        <v>1.2341343590560001</v>
      </c>
      <c r="F16" s="299">
        <f t="shared" si="4"/>
        <v>1.1709054640000001</v>
      </c>
      <c r="G16" s="299">
        <f t="shared" si="4"/>
        <v>1.110916</v>
      </c>
      <c r="H16" s="299">
        <f t="shared" si="4"/>
        <v>1.054</v>
      </c>
      <c r="I16" s="299">
        <v>1</v>
      </c>
      <c r="J16" s="299">
        <f t="shared" ref="J16:R17" si="5">I16/(1+J9)</f>
        <v>0.94876660341555974</v>
      </c>
      <c r="K16" s="299">
        <f t="shared" si="5"/>
        <v>0.90015806775669804</v>
      </c>
      <c r="L16" s="299">
        <f t="shared" si="5"/>
        <v>0.85403991248263567</v>
      </c>
      <c r="M16" s="299">
        <f t="shared" si="5"/>
        <v>0.8102845469474721</v>
      </c>
      <c r="N16" s="299">
        <f t="shared" si="5"/>
        <v>0.76877091740746872</v>
      </c>
      <c r="O16" s="299">
        <f t="shared" si="5"/>
        <v>0.72938417211334794</v>
      </c>
      <c r="P16" s="299">
        <f t="shared" si="5"/>
        <v>0.6920153435610511</v>
      </c>
      <c r="Q16" s="299">
        <f t="shared" si="5"/>
        <v>0.65656104702187013</v>
      </c>
      <c r="R16" s="300">
        <f t="shared" si="5"/>
        <v>0.62292319451790334</v>
      </c>
      <c r="S16" s="24"/>
    </row>
    <row r="17" spans="1:20" ht="14.65" customHeight="1" x14ac:dyDescent="0.35">
      <c r="A17" s="68"/>
      <c r="B17" s="301" t="s">
        <v>185</v>
      </c>
      <c r="C17" s="302">
        <f>D17*(1+C10)</f>
        <v>1.19363907525408</v>
      </c>
      <c r="D17" s="303">
        <f>E17*(1+D10)</f>
        <v>1.170234387504</v>
      </c>
      <c r="E17" s="303">
        <f>F17*(1+F10)</f>
        <v>1.0845545759999999</v>
      </c>
      <c r="F17" s="303">
        <f>G17*(1+G10)</f>
        <v>1.0612079999999999</v>
      </c>
      <c r="G17" s="303">
        <f>H17*(1+H10)</f>
        <v>1.0404</v>
      </c>
      <c r="H17" s="303">
        <f>I17*(1+H10)</f>
        <v>1.02</v>
      </c>
      <c r="I17" s="303">
        <v>1</v>
      </c>
      <c r="J17" s="303">
        <f t="shared" si="5"/>
        <v>0.98039215686274506</v>
      </c>
      <c r="K17" s="303">
        <f t="shared" si="5"/>
        <v>0.96116878123798533</v>
      </c>
      <c r="L17" s="303">
        <f t="shared" si="5"/>
        <v>0.94232233454704439</v>
      </c>
      <c r="M17" s="303">
        <f t="shared" si="5"/>
        <v>0.92384542602651409</v>
      </c>
      <c r="N17" s="303">
        <f t="shared" si="5"/>
        <v>0.90573080982991572</v>
      </c>
      <c r="O17" s="303">
        <f t="shared" si="5"/>
        <v>0.88797138218619187</v>
      </c>
      <c r="P17" s="303">
        <f t="shared" si="5"/>
        <v>0.87056017861391355</v>
      </c>
      <c r="Q17" s="303">
        <f t="shared" si="5"/>
        <v>0.85349037119011129</v>
      </c>
      <c r="R17" s="304">
        <f t="shared" si="5"/>
        <v>0.83675526587265814</v>
      </c>
      <c r="S17" s="24"/>
    </row>
    <row r="18" spans="1:20" ht="14.65" customHeight="1" thickBot="1" x14ac:dyDescent="0.4">
      <c r="A18" s="68"/>
      <c r="B18" s="293" t="s">
        <v>186</v>
      </c>
      <c r="C18" s="305">
        <f>C16*C17</f>
        <v>1.6365025742135049</v>
      </c>
      <c r="D18" s="306">
        <f>D16*D17</f>
        <v>1.5222146949189872</v>
      </c>
      <c r="E18" s="306">
        <f t="shared" ref="E18:H18" si="6">E16*E17</f>
        <v>1.3384860665130118</v>
      </c>
      <c r="F18" s="306">
        <f t="shared" si="6"/>
        <v>1.242574245640512</v>
      </c>
      <c r="G18" s="306">
        <f t="shared" si="6"/>
        <v>1.1557970064</v>
      </c>
      <c r="H18" s="306">
        <f t="shared" si="6"/>
        <v>1.07508</v>
      </c>
      <c r="I18" s="306">
        <v>1</v>
      </c>
      <c r="J18" s="306">
        <f t="shared" ref="J18:R18" si="7">J16*J17</f>
        <v>0.9301633366819213</v>
      </c>
      <c r="K18" s="306">
        <f t="shared" si="7"/>
        <v>0.86520383290724523</v>
      </c>
      <c r="L18" s="306">
        <f t="shared" si="7"/>
        <v>0.80478088412699067</v>
      </c>
      <c r="M18" s="306">
        <f t="shared" si="7"/>
        <v>0.74857767247738827</v>
      </c>
      <c r="N18" s="306">
        <f t="shared" si="7"/>
        <v>0.69629950559715392</v>
      </c>
      <c r="O18" s="306">
        <f t="shared" si="7"/>
        <v>0.64767227145622086</v>
      </c>
      <c r="P18" s="306">
        <f t="shared" si="7"/>
        <v>0.60244100109407739</v>
      </c>
      <c r="Q18" s="306">
        <f t="shared" si="7"/>
        <v>0.56036853173166401</v>
      </c>
      <c r="R18" s="307">
        <f t="shared" si="7"/>
        <v>0.52123426324707378</v>
      </c>
      <c r="S18" s="24"/>
    </row>
    <row r="19" spans="1:20" ht="14.65" customHeight="1" thickBot="1" x14ac:dyDescent="0.4">
      <c r="A19" s="68"/>
      <c r="B19" s="24"/>
      <c r="S19" s="24"/>
    </row>
    <row r="20" spans="1:20" ht="24" customHeight="1" thickBot="1" x14ac:dyDescent="0.4">
      <c r="A20" s="68"/>
      <c r="B20" s="308" t="s">
        <v>224</v>
      </c>
      <c r="C20" s="67"/>
      <c r="S20" s="24"/>
    </row>
    <row r="21" spans="1:20" ht="29.5" thickBot="1" x14ac:dyDescent="0.4">
      <c r="A21" s="68"/>
      <c r="B21" s="309" t="s">
        <v>225</v>
      </c>
      <c r="C21" s="310" t="s">
        <v>157</v>
      </c>
      <c r="D21" s="595"/>
      <c r="E21" s="596"/>
      <c r="F21" s="596"/>
      <c r="G21" s="596"/>
      <c r="H21" s="596"/>
      <c r="I21" s="597"/>
      <c r="S21" s="24"/>
    </row>
    <row r="22" spans="1:20" ht="15" thickBot="1" x14ac:dyDescent="0.4">
      <c r="A22" s="68"/>
      <c r="B22" s="311"/>
      <c r="C22" s="312"/>
      <c r="D22" s="313"/>
      <c r="E22" s="313"/>
      <c r="F22" s="313"/>
      <c r="G22" s="313"/>
      <c r="H22" s="313"/>
      <c r="I22" s="313"/>
      <c r="S22" s="24"/>
    </row>
    <row r="23" spans="1:20" ht="14.5" x14ac:dyDescent="0.35">
      <c r="A23" s="68"/>
      <c r="B23" s="598"/>
      <c r="C23" s="314"/>
      <c r="D23" s="600" t="s">
        <v>226</v>
      </c>
      <c r="E23" s="601"/>
      <c r="F23" s="601"/>
      <c r="G23" s="601"/>
      <c r="H23" s="602"/>
      <c r="I23" s="315"/>
      <c r="S23" s="24"/>
    </row>
    <row r="24" spans="1:20" ht="15" thickBot="1" x14ac:dyDescent="0.4">
      <c r="A24" s="68"/>
      <c r="B24" s="599"/>
      <c r="C24" s="316"/>
      <c r="D24" s="317" t="s">
        <v>133</v>
      </c>
      <c r="E24" s="318" t="s">
        <v>134</v>
      </c>
      <c r="F24" s="318" t="s">
        <v>135</v>
      </c>
      <c r="G24" s="318" t="s">
        <v>136</v>
      </c>
      <c r="H24" s="319" t="s">
        <v>137</v>
      </c>
      <c r="I24" s="315"/>
      <c r="S24" s="24"/>
    </row>
    <row r="25" spans="1:20" ht="44" thickBot="1" x14ac:dyDescent="0.4">
      <c r="A25" s="68"/>
      <c r="B25" s="320" t="s">
        <v>227</v>
      </c>
      <c r="C25" s="316"/>
      <c r="D25" s="317">
        <v>100</v>
      </c>
      <c r="E25" s="318">
        <v>102</v>
      </c>
      <c r="F25" s="318">
        <v>104</v>
      </c>
      <c r="G25" s="318">
        <v>106</v>
      </c>
      <c r="H25" s="319">
        <v>108</v>
      </c>
      <c r="I25" s="315"/>
      <c r="S25" s="24"/>
    </row>
    <row r="26" spans="1:20" ht="15" thickBot="1" x14ac:dyDescent="0.4">
      <c r="A26" s="68"/>
      <c r="B26" s="321"/>
      <c r="C26" s="322"/>
      <c r="D26" s="323"/>
      <c r="E26" s="323"/>
      <c r="F26" s="323"/>
      <c r="G26" s="323"/>
      <c r="H26" s="323"/>
      <c r="I26" s="324"/>
      <c r="S26" s="24"/>
    </row>
    <row r="27" spans="1:20" ht="45" customHeight="1" thickBot="1" x14ac:dyDescent="0.4">
      <c r="A27" s="68"/>
      <c r="B27" s="325" t="s">
        <v>228</v>
      </c>
      <c r="C27" s="310" t="s">
        <v>157</v>
      </c>
      <c r="D27" s="595"/>
      <c r="E27" s="596"/>
      <c r="F27" s="596"/>
      <c r="G27" s="596"/>
      <c r="H27" s="596"/>
      <c r="I27" s="597"/>
      <c r="S27" s="24"/>
    </row>
    <row r="28" spans="1:20" ht="25" customHeight="1" x14ac:dyDescent="0.35">
      <c r="A28" s="68"/>
      <c r="B28" s="326"/>
      <c r="S28" s="24"/>
    </row>
    <row r="29" spans="1:20" ht="25" customHeight="1" thickBot="1" x14ac:dyDescent="0.4">
      <c r="A29" s="68"/>
      <c r="B29" s="75"/>
      <c r="S29" s="24"/>
    </row>
    <row r="30" spans="1:20" ht="20.149999999999999" customHeight="1" thickBot="1" x14ac:dyDescent="0.4">
      <c r="A30" s="68"/>
      <c r="B30" s="308" t="s">
        <v>229</v>
      </c>
      <c r="C30" s="78"/>
      <c r="D30" s="79"/>
      <c r="E30" s="79"/>
      <c r="F30" s="79"/>
      <c r="G30" s="79"/>
      <c r="H30" s="79"/>
      <c r="I30" s="79"/>
      <c r="J30" s="79"/>
      <c r="K30" s="79"/>
      <c r="L30" s="79"/>
      <c r="M30" s="79"/>
      <c r="N30" s="79"/>
      <c r="O30" s="79"/>
      <c r="P30" s="79"/>
      <c r="Q30" s="79"/>
      <c r="R30" s="79"/>
      <c r="S30" s="74"/>
    </row>
    <row r="31" spans="1:20" ht="14.65" customHeight="1" x14ac:dyDescent="0.35">
      <c r="A31" s="68"/>
      <c r="B31" s="68" t="s">
        <v>230</v>
      </c>
      <c r="C31" s="327" t="s">
        <v>188</v>
      </c>
      <c r="D31" s="603" t="s">
        <v>231</v>
      </c>
      <c r="E31" s="604"/>
      <c r="F31" s="604"/>
      <c r="G31" s="604"/>
      <c r="H31" s="604"/>
      <c r="I31" s="604"/>
      <c r="J31" s="604"/>
      <c r="K31" s="604"/>
      <c r="L31" s="604"/>
      <c r="M31" s="604"/>
      <c r="N31" s="604"/>
      <c r="O31" s="604"/>
      <c r="P31" s="604"/>
      <c r="Q31" s="604"/>
      <c r="R31" s="604"/>
      <c r="S31" s="605"/>
    </row>
    <row r="32" spans="1:20" ht="14.65" customHeight="1" x14ac:dyDescent="0.35">
      <c r="A32" s="68"/>
      <c r="B32" s="68" t="s">
        <v>232</v>
      </c>
      <c r="C32" s="328">
        <v>5</v>
      </c>
      <c r="D32" s="606" t="s">
        <v>233</v>
      </c>
      <c r="E32" s="607"/>
      <c r="F32" s="607"/>
      <c r="G32" s="607"/>
      <c r="H32" s="607"/>
      <c r="I32" s="607"/>
      <c r="J32" s="607"/>
      <c r="K32" s="607"/>
      <c r="L32" s="607"/>
      <c r="M32" s="607"/>
      <c r="N32" s="607"/>
      <c r="O32" s="607"/>
      <c r="P32" s="607"/>
      <c r="Q32" s="607"/>
      <c r="R32" s="607"/>
      <c r="S32" s="608"/>
      <c r="T32" s="24"/>
    </row>
    <row r="33" spans="1:20" ht="14.65" customHeight="1" thickBot="1" x14ac:dyDescent="0.4">
      <c r="A33" s="68"/>
      <c r="B33" s="73" t="s">
        <v>234</v>
      </c>
      <c r="C33" s="329">
        <v>0</v>
      </c>
      <c r="D33" s="609" t="s">
        <v>233</v>
      </c>
      <c r="E33" s="610"/>
      <c r="F33" s="610"/>
      <c r="G33" s="610"/>
      <c r="H33" s="610"/>
      <c r="I33" s="610"/>
      <c r="J33" s="610"/>
      <c r="K33" s="610"/>
      <c r="L33" s="610"/>
      <c r="M33" s="610"/>
      <c r="N33" s="610"/>
      <c r="O33" s="610"/>
      <c r="P33" s="610"/>
      <c r="Q33" s="610"/>
      <c r="R33" s="610"/>
      <c r="S33" s="611"/>
      <c r="T33" s="24"/>
    </row>
    <row r="34" spans="1:20" ht="14.65" customHeight="1" x14ac:dyDescent="0.35">
      <c r="A34" s="68"/>
      <c r="B34" s="519"/>
      <c r="C34" s="330"/>
      <c r="D34" s="330">
        <v>1</v>
      </c>
      <c r="E34" s="330">
        <v>2</v>
      </c>
      <c r="F34" s="330">
        <v>3</v>
      </c>
      <c r="G34" s="330">
        <v>4</v>
      </c>
      <c r="H34" s="330">
        <v>5</v>
      </c>
      <c r="I34" s="330">
        <v>6</v>
      </c>
      <c r="J34" s="330">
        <v>7</v>
      </c>
      <c r="K34" s="330">
        <v>8</v>
      </c>
      <c r="L34" s="330">
        <v>9</v>
      </c>
      <c r="M34" s="330">
        <v>10</v>
      </c>
      <c r="N34" s="330">
        <v>11</v>
      </c>
      <c r="O34" s="330">
        <v>12</v>
      </c>
      <c r="P34" s="330">
        <v>13</v>
      </c>
      <c r="Q34" s="330">
        <v>14</v>
      </c>
      <c r="R34" s="330">
        <v>15</v>
      </c>
      <c r="S34" s="331"/>
    </row>
    <row r="35" spans="1:20" ht="14.65" customHeight="1" thickBot="1" x14ac:dyDescent="0.4">
      <c r="A35" s="68"/>
      <c r="B35" s="591"/>
      <c r="C35" s="393"/>
      <c r="D35" s="332" t="s">
        <v>128</v>
      </c>
      <c r="E35" s="332" t="s">
        <v>129</v>
      </c>
      <c r="F35" s="332" t="s">
        <v>130</v>
      </c>
      <c r="G35" s="332" t="s">
        <v>131</v>
      </c>
      <c r="H35" s="332" t="s">
        <v>132</v>
      </c>
      <c r="I35" s="333" t="s">
        <v>133</v>
      </c>
      <c r="J35" s="332" t="s">
        <v>134</v>
      </c>
      <c r="K35" s="332" t="s">
        <v>135</v>
      </c>
      <c r="L35" s="332" t="s">
        <v>136</v>
      </c>
      <c r="M35" s="332" t="s">
        <v>137</v>
      </c>
      <c r="N35" s="332" t="s">
        <v>138</v>
      </c>
      <c r="O35" s="332" t="s">
        <v>139</v>
      </c>
      <c r="P35" s="332" t="s">
        <v>174</v>
      </c>
      <c r="Q35" s="332" t="s">
        <v>175</v>
      </c>
      <c r="R35" s="332" t="s">
        <v>192</v>
      </c>
      <c r="S35" s="334" t="s">
        <v>144</v>
      </c>
    </row>
    <row r="36" spans="1:20" ht="14.65" customHeight="1" x14ac:dyDescent="0.35">
      <c r="A36" s="68"/>
      <c r="B36" s="335" t="s">
        <v>235</v>
      </c>
      <c r="C36" s="468"/>
      <c r="D36" s="336">
        <v>0</v>
      </c>
      <c r="E36" s="336">
        <v>0</v>
      </c>
      <c r="F36" s="336">
        <v>0</v>
      </c>
      <c r="G36" s="336">
        <v>0</v>
      </c>
      <c r="H36" s="336"/>
      <c r="I36" s="336"/>
      <c r="J36" s="337"/>
      <c r="K36" s="337"/>
      <c r="L36" s="337"/>
      <c r="M36" s="337"/>
      <c r="N36" s="337"/>
      <c r="O36" s="337"/>
      <c r="P36" s="337"/>
      <c r="Q36" s="337"/>
      <c r="R36" s="338"/>
      <c r="S36" s="289"/>
      <c r="T36" s="24"/>
    </row>
    <row r="37" spans="1:20" ht="14.65" customHeight="1" x14ac:dyDescent="0.35">
      <c r="A37" s="68"/>
      <c r="B37" s="301" t="s">
        <v>236</v>
      </c>
      <c r="C37" s="469"/>
      <c r="D37" s="339">
        <f>IF(D34=$C32+6,-$C33,0)</f>
        <v>0</v>
      </c>
      <c r="E37" s="339">
        <f t="shared" ref="E37:H37" si="8">IF(E34=$C32+6,-$C33,0)</f>
        <v>0</v>
      </c>
      <c r="F37" s="339">
        <f t="shared" si="8"/>
        <v>0</v>
      </c>
      <c r="G37" s="339">
        <f t="shared" si="8"/>
        <v>0</v>
      </c>
      <c r="H37" s="339">
        <f t="shared" si="8"/>
        <v>0</v>
      </c>
      <c r="I37" s="339">
        <f>IF(I34=$C32+6,-$C33,0)</f>
        <v>0</v>
      </c>
      <c r="J37" s="339">
        <f t="shared" ref="J37:R37" si="9">IF(J34=$C32+6,-$C33,0)</f>
        <v>0</v>
      </c>
      <c r="K37" s="339">
        <f t="shared" si="9"/>
        <v>0</v>
      </c>
      <c r="L37" s="339">
        <f t="shared" si="9"/>
        <v>0</v>
      </c>
      <c r="M37" s="339">
        <f t="shared" si="9"/>
        <v>0</v>
      </c>
      <c r="N37" s="339">
        <f t="shared" si="9"/>
        <v>0</v>
      </c>
      <c r="O37" s="339">
        <f t="shared" si="9"/>
        <v>0</v>
      </c>
      <c r="P37" s="339">
        <f t="shared" si="9"/>
        <v>0</v>
      </c>
      <c r="Q37" s="339">
        <f t="shared" si="9"/>
        <v>0</v>
      </c>
      <c r="R37" s="340">
        <f t="shared" si="9"/>
        <v>0</v>
      </c>
      <c r="S37" s="341"/>
      <c r="T37" s="24"/>
    </row>
    <row r="38" spans="1:20" ht="14.65" customHeight="1" thickBot="1" x14ac:dyDescent="0.4">
      <c r="A38" s="68"/>
      <c r="B38" s="342" t="s">
        <v>237</v>
      </c>
      <c r="C38" s="470"/>
      <c r="D38" s="343"/>
      <c r="E38" s="343"/>
      <c r="F38" s="343"/>
      <c r="G38" s="343"/>
      <c r="H38" s="343"/>
      <c r="I38" s="343">
        <f t="shared" ref="I38:R38" si="10">IF($C$31="ROI",IF(I34&lt;=$C32+5,-$K43/I13,0),IF($C$31="NI",IF(I34&lt;=$C32+5,-$K43/I17,0)))</f>
        <v>0</v>
      </c>
      <c r="J38" s="343">
        <f t="shared" si="10"/>
        <v>0</v>
      </c>
      <c r="K38" s="343">
        <f t="shared" si="10"/>
        <v>0</v>
      </c>
      <c r="L38" s="343">
        <f t="shared" si="10"/>
        <v>0</v>
      </c>
      <c r="M38" s="343">
        <f t="shared" si="10"/>
        <v>0</v>
      </c>
      <c r="N38" s="343">
        <f t="shared" si="10"/>
        <v>0</v>
      </c>
      <c r="O38" s="343">
        <f t="shared" si="10"/>
        <v>0</v>
      </c>
      <c r="P38" s="343">
        <f t="shared" si="10"/>
        <v>0</v>
      </c>
      <c r="Q38" s="343">
        <f t="shared" si="10"/>
        <v>0</v>
      </c>
      <c r="R38" s="344">
        <f t="shared" si="10"/>
        <v>0</v>
      </c>
      <c r="S38" s="345"/>
      <c r="T38" s="24"/>
    </row>
    <row r="39" spans="1:20" ht="14.65" customHeight="1" thickTop="1" x14ac:dyDescent="0.35">
      <c r="A39" s="68"/>
      <c r="B39" s="346" t="s">
        <v>238</v>
      </c>
      <c r="C39" s="471"/>
      <c r="D39" s="347">
        <f t="shared" ref="D39:R39" si="11">SUM(D36:D38)</f>
        <v>0</v>
      </c>
      <c r="E39" s="347">
        <f t="shared" si="11"/>
        <v>0</v>
      </c>
      <c r="F39" s="347">
        <f t="shared" si="11"/>
        <v>0</v>
      </c>
      <c r="G39" s="347">
        <f t="shared" si="11"/>
        <v>0</v>
      </c>
      <c r="H39" s="347">
        <f t="shared" si="11"/>
        <v>0</v>
      </c>
      <c r="I39" s="347">
        <f t="shared" si="11"/>
        <v>0</v>
      </c>
      <c r="J39" s="347">
        <f t="shared" si="11"/>
        <v>0</v>
      </c>
      <c r="K39" s="347">
        <f t="shared" si="11"/>
        <v>0</v>
      </c>
      <c r="L39" s="347">
        <f t="shared" si="11"/>
        <v>0</v>
      </c>
      <c r="M39" s="347">
        <f t="shared" si="11"/>
        <v>0</v>
      </c>
      <c r="N39" s="347">
        <f t="shared" si="11"/>
        <v>0</v>
      </c>
      <c r="O39" s="347">
        <f t="shared" si="11"/>
        <v>0</v>
      </c>
      <c r="P39" s="347">
        <f t="shared" si="11"/>
        <v>0</v>
      </c>
      <c r="Q39" s="347">
        <f t="shared" si="11"/>
        <v>0</v>
      </c>
      <c r="R39" s="348">
        <f t="shared" si="11"/>
        <v>0</v>
      </c>
      <c r="S39" s="349"/>
      <c r="T39" s="24"/>
    </row>
    <row r="40" spans="1:20" ht="14.65" customHeight="1" thickBot="1" x14ac:dyDescent="0.4">
      <c r="A40" s="68"/>
      <c r="B40" s="350" t="s">
        <v>239</v>
      </c>
      <c r="C40" s="472"/>
      <c r="D40" s="351">
        <f t="shared" ref="D40:R40" si="12">IF($C$31="ROI",D39*D14,IF($C$31="NI",D39*D18))</f>
        <v>0</v>
      </c>
      <c r="E40" s="351">
        <f t="shared" si="12"/>
        <v>0</v>
      </c>
      <c r="F40" s="351">
        <f t="shared" si="12"/>
        <v>0</v>
      </c>
      <c r="G40" s="351">
        <f t="shared" si="12"/>
        <v>0</v>
      </c>
      <c r="H40" s="351">
        <f t="shared" si="12"/>
        <v>0</v>
      </c>
      <c r="I40" s="351">
        <f t="shared" si="12"/>
        <v>0</v>
      </c>
      <c r="J40" s="351">
        <f t="shared" si="12"/>
        <v>0</v>
      </c>
      <c r="K40" s="351">
        <f t="shared" si="12"/>
        <v>0</v>
      </c>
      <c r="L40" s="351">
        <f t="shared" si="12"/>
        <v>0</v>
      </c>
      <c r="M40" s="351">
        <f t="shared" si="12"/>
        <v>0</v>
      </c>
      <c r="N40" s="351">
        <f t="shared" si="12"/>
        <v>0</v>
      </c>
      <c r="O40" s="351">
        <f t="shared" si="12"/>
        <v>0</v>
      </c>
      <c r="P40" s="351">
        <f t="shared" si="12"/>
        <v>0</v>
      </c>
      <c r="Q40" s="351">
        <f t="shared" si="12"/>
        <v>0</v>
      </c>
      <c r="R40" s="352">
        <f t="shared" si="12"/>
        <v>0</v>
      </c>
      <c r="S40" s="353">
        <f>ABS(SUM(C40:R40))</f>
        <v>0</v>
      </c>
      <c r="T40" s="24"/>
    </row>
    <row r="41" spans="1:20" ht="14.65" customHeight="1" x14ac:dyDescent="0.35">
      <c r="A41" s="68"/>
      <c r="B41" s="354"/>
      <c r="C41" s="337"/>
      <c r="D41" s="337"/>
      <c r="E41" s="337"/>
      <c r="F41" s="337"/>
      <c r="G41" s="337"/>
      <c r="H41" s="337"/>
      <c r="I41" s="337"/>
      <c r="J41" s="337"/>
      <c r="K41" s="337"/>
      <c r="L41" s="338"/>
      <c r="M41" s="355"/>
      <c r="N41" s="356"/>
      <c r="O41" s="356"/>
      <c r="P41" s="356"/>
      <c r="Q41" s="356"/>
      <c r="R41" s="356"/>
      <c r="S41" s="356"/>
      <c r="T41" s="357"/>
    </row>
    <row r="42" spans="1:20" ht="14.65" customHeight="1" x14ac:dyDescent="0.35">
      <c r="A42" s="68"/>
      <c r="B42" s="358"/>
      <c r="C42" s="473"/>
      <c r="D42" s="474" t="s">
        <v>128</v>
      </c>
      <c r="E42" s="444" t="s">
        <v>129</v>
      </c>
      <c r="F42" s="444" t="s">
        <v>130</v>
      </c>
      <c r="G42" s="444" t="s">
        <v>131</v>
      </c>
      <c r="H42" s="444" t="s">
        <v>132</v>
      </c>
      <c r="I42" s="444" t="s">
        <v>133</v>
      </c>
      <c r="J42" s="444" t="s">
        <v>149</v>
      </c>
      <c r="K42" s="444" t="s">
        <v>144</v>
      </c>
      <c r="L42" s="359"/>
      <c r="M42" s="76"/>
    </row>
    <row r="43" spans="1:20" ht="14.65" customHeight="1" x14ac:dyDescent="0.35">
      <c r="A43" s="68"/>
      <c r="B43" s="475" t="s">
        <v>240</v>
      </c>
      <c r="C43" s="473"/>
      <c r="D43" s="476">
        <f>IF(C31="ROI",D36*D$14/SUMIF($I$34:$R$34,"&lt;="&amp;$C32+5,$I$12:$R$12),IF(C31="NI",D36*D$18/SUMIF($I$34:$R$34,"&lt;="&amp;$C32+5,$I$16:$R$16)))</f>
        <v>0</v>
      </c>
      <c r="E43" s="477">
        <f>IF(C31="ROI",E36*E$14/SUMIF($I$34:$R$34,"&lt;="&amp;$C32+5,$I$12:$R$12),IF(C31="NI",E36*E$18/SUMIF($I$34:$R$34,"&lt;="&amp;$C32+5,$I$16:$R$16)))</f>
        <v>0</v>
      </c>
      <c r="F43" s="477">
        <f>IF(C31="ROI",F36*F$14/SUMIF($I$34:$R$34,"&lt;="&amp;$C32+5,$I$12:$R$12),IF(C31="NI",F36*F$18/SUMIF($I$34:$R$34,"&lt;="&amp;$C32+5,$I$16:$R$16)))</f>
        <v>0</v>
      </c>
      <c r="G43" s="477">
        <f>IF(C31="ROI",G36*G$14/SUMIF($I$34:$R$34,"&lt;="&amp;$C32+5,$I$12:$R$12),IF(C31="NI",G36*G$18/SUMIF($I$34:$R$34,"&lt;="&amp;$C32+5,$I$16:$R$16)))</f>
        <v>0</v>
      </c>
      <c r="H43" s="477">
        <f>IF(C31="ROI",H36*H$14/SUMIF($I$34:$R$34,"&lt;="&amp;$C32+5,$I$12:$R$12),IF(C31="NI",H36*H$18/SUMIF($I$34:$R$34,"&lt;="&amp;$C32+5,$I$16:$R$16)))</f>
        <v>0</v>
      </c>
      <c r="I43" s="477">
        <f>IF(C31="ROI",I36*I$14/SUMIF($I$34:$R$34,"&lt;="&amp;$C32+5,$I$12:$R$12),IF(C31="NI",I36*I$18/SUMIF($I$34:$R$34,"&lt;="&amp;$C32+5,$I$16:$R$16)))</f>
        <v>0</v>
      </c>
      <c r="J43" s="477">
        <f>IF(C31="ROI",SUMPRODUCT($F$14:$R$14,F37:R37)/SUMIF(I34:R34,"&lt;="&amp;C32+5,$I$12:$R$12),IF(C31="NI",SUMPRODUCT($F$18:$R$18,F37:R37)/SUMIF(I34:R34,"&lt;="&amp;C32+5,$I$16:$R$16)))</f>
        <v>0</v>
      </c>
      <c r="K43" s="445">
        <f>SUM(D43:J43)</f>
        <v>0</v>
      </c>
      <c r="L43" s="359"/>
      <c r="M43" s="76"/>
    </row>
    <row r="44" spans="1:20" ht="14.65" customHeight="1" thickBot="1" x14ac:dyDescent="0.4">
      <c r="A44" s="68"/>
      <c r="B44" s="360"/>
      <c r="C44" s="361"/>
      <c r="D44" s="362"/>
      <c r="E44" s="362"/>
      <c r="F44" s="362"/>
      <c r="G44" s="362"/>
      <c r="H44" s="362"/>
      <c r="I44" s="362"/>
      <c r="J44" s="362"/>
      <c r="K44" s="362"/>
      <c r="L44" s="363"/>
      <c r="M44" s="76"/>
    </row>
    <row r="45" spans="1:20" ht="25" customHeight="1" x14ac:dyDescent="0.35">
      <c r="A45" s="68"/>
      <c r="S45" s="24"/>
    </row>
    <row r="46" spans="1:20" ht="25" customHeight="1" thickBot="1" x14ac:dyDescent="0.4">
      <c r="A46" s="68"/>
      <c r="S46" s="24"/>
    </row>
    <row r="47" spans="1:20" ht="20.149999999999999" customHeight="1" thickBot="1" x14ac:dyDescent="0.4">
      <c r="A47" s="68"/>
      <c r="B47" s="308" t="s">
        <v>241</v>
      </c>
      <c r="C47" s="78"/>
      <c r="D47" s="79"/>
      <c r="E47" s="79"/>
      <c r="F47" s="79"/>
      <c r="G47" s="79"/>
      <c r="H47" s="79"/>
      <c r="I47" s="79"/>
      <c r="J47" s="79"/>
      <c r="K47" s="79"/>
      <c r="L47" s="79"/>
      <c r="M47" s="79"/>
      <c r="N47" s="79"/>
      <c r="O47" s="79"/>
      <c r="P47" s="79"/>
      <c r="Q47" s="79"/>
      <c r="R47" s="79"/>
      <c r="S47" s="74"/>
    </row>
    <row r="48" spans="1:20" ht="14.65" customHeight="1" x14ac:dyDescent="0.35">
      <c r="A48" s="68"/>
      <c r="B48" s="68" t="s">
        <v>232</v>
      </c>
      <c r="C48" s="364">
        <v>5</v>
      </c>
      <c r="D48" s="603" t="s">
        <v>233</v>
      </c>
      <c r="E48" s="604"/>
      <c r="F48" s="604"/>
      <c r="G48" s="604"/>
      <c r="H48" s="604"/>
      <c r="I48" s="604"/>
      <c r="J48" s="604"/>
      <c r="K48" s="604"/>
      <c r="L48" s="604"/>
      <c r="M48" s="604"/>
      <c r="N48" s="604"/>
      <c r="O48" s="604"/>
      <c r="P48" s="604"/>
      <c r="Q48" s="604"/>
      <c r="R48" s="604"/>
      <c r="S48" s="605"/>
      <c r="T48" s="24"/>
    </row>
    <row r="49" spans="1:20" ht="14.65" customHeight="1" thickBot="1" x14ac:dyDescent="0.4">
      <c r="A49" s="68"/>
      <c r="B49" s="73" t="s">
        <v>234</v>
      </c>
      <c r="C49" s="329">
        <v>0</v>
      </c>
      <c r="D49" s="609" t="s">
        <v>233</v>
      </c>
      <c r="E49" s="610"/>
      <c r="F49" s="610"/>
      <c r="G49" s="610"/>
      <c r="H49" s="610"/>
      <c r="I49" s="610"/>
      <c r="J49" s="610"/>
      <c r="K49" s="610"/>
      <c r="L49" s="610"/>
      <c r="M49" s="610"/>
      <c r="N49" s="610"/>
      <c r="O49" s="610"/>
      <c r="P49" s="610"/>
      <c r="Q49" s="610"/>
      <c r="R49" s="610"/>
      <c r="S49" s="611"/>
      <c r="T49" s="24"/>
    </row>
    <row r="50" spans="1:20" ht="14.65" customHeight="1" x14ac:dyDescent="0.35">
      <c r="A50" s="68"/>
      <c r="B50" s="519"/>
      <c r="C50" s="330"/>
      <c r="D50" s="330">
        <v>1</v>
      </c>
      <c r="E50" s="330">
        <v>2</v>
      </c>
      <c r="F50" s="330">
        <v>3</v>
      </c>
      <c r="G50" s="330">
        <v>4</v>
      </c>
      <c r="H50" s="330">
        <v>5</v>
      </c>
      <c r="I50" s="330">
        <v>6</v>
      </c>
      <c r="J50" s="330">
        <v>7</v>
      </c>
      <c r="K50" s="330">
        <v>8</v>
      </c>
      <c r="L50" s="330">
        <v>9</v>
      </c>
      <c r="M50" s="330">
        <v>10</v>
      </c>
      <c r="N50" s="330">
        <v>11</v>
      </c>
      <c r="O50" s="330">
        <v>12</v>
      </c>
      <c r="P50" s="330">
        <v>13</v>
      </c>
      <c r="Q50" s="330">
        <v>14</v>
      </c>
      <c r="R50" s="330">
        <v>15</v>
      </c>
      <c r="S50" s="365"/>
    </row>
    <row r="51" spans="1:20" ht="14.65" customHeight="1" thickBot="1" x14ac:dyDescent="0.4">
      <c r="A51" s="68"/>
      <c r="B51" s="591"/>
      <c r="C51" s="393"/>
      <c r="D51" s="332" t="s">
        <v>128</v>
      </c>
      <c r="E51" s="332" t="s">
        <v>129</v>
      </c>
      <c r="F51" s="332" t="s">
        <v>130</v>
      </c>
      <c r="G51" s="332" t="s">
        <v>131</v>
      </c>
      <c r="H51" s="332" t="s">
        <v>132</v>
      </c>
      <c r="I51" s="333" t="s">
        <v>133</v>
      </c>
      <c r="J51" s="332" t="s">
        <v>134</v>
      </c>
      <c r="K51" s="332" t="s">
        <v>135</v>
      </c>
      <c r="L51" s="332" t="s">
        <v>136</v>
      </c>
      <c r="M51" s="332" t="s">
        <v>137</v>
      </c>
      <c r="N51" s="332" t="s">
        <v>138</v>
      </c>
      <c r="O51" s="332" t="s">
        <v>139</v>
      </c>
      <c r="P51" s="332" t="s">
        <v>174</v>
      </c>
      <c r="Q51" s="332" t="s">
        <v>175</v>
      </c>
      <c r="R51" s="332" t="s">
        <v>192</v>
      </c>
      <c r="S51" s="366" t="s">
        <v>144</v>
      </c>
    </row>
    <row r="52" spans="1:20" ht="14.65" customHeight="1" x14ac:dyDescent="0.35">
      <c r="A52" s="68"/>
      <c r="B52" s="335" t="s">
        <v>235</v>
      </c>
      <c r="C52" s="468"/>
      <c r="D52" s="336">
        <v>0</v>
      </c>
      <c r="E52" s="336">
        <v>0</v>
      </c>
      <c r="F52" s="336">
        <v>0</v>
      </c>
      <c r="G52" s="336"/>
      <c r="H52" s="336"/>
      <c r="I52" s="336"/>
      <c r="J52" s="337"/>
      <c r="K52" s="337"/>
      <c r="L52" s="337"/>
      <c r="M52" s="337"/>
      <c r="N52" s="337"/>
      <c r="O52" s="337"/>
      <c r="P52" s="337"/>
      <c r="Q52" s="337"/>
      <c r="R52" s="338"/>
      <c r="S52" s="289"/>
      <c r="T52" s="24"/>
    </row>
    <row r="53" spans="1:20" ht="14.65" customHeight="1" x14ac:dyDescent="0.35">
      <c r="A53" s="68"/>
      <c r="B53" s="301" t="s">
        <v>236</v>
      </c>
      <c r="C53" s="469"/>
      <c r="D53" s="339">
        <f t="shared" ref="D53:R53" si="13">IF(D50=$C48+6,-$C49,0)</f>
        <v>0</v>
      </c>
      <c r="E53" s="339">
        <f t="shared" si="13"/>
        <v>0</v>
      </c>
      <c r="F53" s="339">
        <f t="shared" si="13"/>
        <v>0</v>
      </c>
      <c r="G53" s="339">
        <f t="shared" si="13"/>
        <v>0</v>
      </c>
      <c r="H53" s="339">
        <f t="shared" si="13"/>
        <v>0</v>
      </c>
      <c r="I53" s="339">
        <f t="shared" si="13"/>
        <v>0</v>
      </c>
      <c r="J53" s="339">
        <f t="shared" si="13"/>
        <v>0</v>
      </c>
      <c r="K53" s="339">
        <f t="shared" si="13"/>
        <v>0</v>
      </c>
      <c r="L53" s="339">
        <f t="shared" si="13"/>
        <v>0</v>
      </c>
      <c r="M53" s="339">
        <f t="shared" si="13"/>
        <v>0</v>
      </c>
      <c r="N53" s="339">
        <f>IF(N50=$C48+6,-$C49,0)</f>
        <v>0</v>
      </c>
      <c r="O53" s="339">
        <f t="shared" si="13"/>
        <v>0</v>
      </c>
      <c r="P53" s="339">
        <f t="shared" si="13"/>
        <v>0</v>
      </c>
      <c r="Q53" s="339">
        <f t="shared" si="13"/>
        <v>0</v>
      </c>
      <c r="R53" s="340">
        <f t="shared" si="13"/>
        <v>0</v>
      </c>
      <c r="S53" s="301"/>
      <c r="T53" s="24"/>
    </row>
    <row r="54" spans="1:20" ht="14.65" customHeight="1" thickBot="1" x14ac:dyDescent="0.4">
      <c r="A54" s="68"/>
      <c r="B54" s="342" t="s">
        <v>237</v>
      </c>
      <c r="C54" s="470"/>
      <c r="D54" s="343"/>
      <c r="E54" s="343"/>
      <c r="F54" s="343"/>
      <c r="G54" s="343"/>
      <c r="H54" s="343"/>
      <c r="I54" s="343">
        <f t="shared" ref="I54:R54" si="14">IF($C$31="ROI",IF(I50&lt;=$C48+5,-$K59/I$13,0),IF($C$31="NI",IF(I50&lt;=$C48+5,-$K59/I$17,0)))</f>
        <v>0</v>
      </c>
      <c r="J54" s="343">
        <f t="shared" si="14"/>
        <v>0</v>
      </c>
      <c r="K54" s="343">
        <f t="shared" si="14"/>
        <v>0</v>
      </c>
      <c r="L54" s="343">
        <f t="shared" si="14"/>
        <v>0</v>
      </c>
      <c r="M54" s="343">
        <f t="shared" si="14"/>
        <v>0</v>
      </c>
      <c r="N54" s="343">
        <f t="shared" si="14"/>
        <v>0</v>
      </c>
      <c r="O54" s="343">
        <f t="shared" si="14"/>
        <v>0</v>
      </c>
      <c r="P54" s="343">
        <f t="shared" si="14"/>
        <v>0</v>
      </c>
      <c r="Q54" s="343">
        <f t="shared" si="14"/>
        <v>0</v>
      </c>
      <c r="R54" s="344">
        <f t="shared" si="14"/>
        <v>0</v>
      </c>
      <c r="S54" s="342"/>
      <c r="T54" s="24"/>
    </row>
    <row r="55" spans="1:20" ht="14.65" customHeight="1" thickTop="1" x14ac:dyDescent="0.35">
      <c r="A55" s="68"/>
      <c r="B55" s="346" t="s">
        <v>238</v>
      </c>
      <c r="C55" s="471"/>
      <c r="D55" s="347">
        <f t="shared" ref="D55:R55" si="15">SUM(D52:D54)</f>
        <v>0</v>
      </c>
      <c r="E55" s="347">
        <f t="shared" si="15"/>
        <v>0</v>
      </c>
      <c r="F55" s="347">
        <f t="shared" si="15"/>
        <v>0</v>
      </c>
      <c r="G55" s="347">
        <f t="shared" si="15"/>
        <v>0</v>
      </c>
      <c r="H55" s="347">
        <f t="shared" si="15"/>
        <v>0</v>
      </c>
      <c r="I55" s="347">
        <f>SUM(I52:I54)</f>
        <v>0</v>
      </c>
      <c r="J55" s="347">
        <f t="shared" si="15"/>
        <v>0</v>
      </c>
      <c r="K55" s="347">
        <f t="shared" si="15"/>
        <v>0</v>
      </c>
      <c r="L55" s="347">
        <f t="shared" si="15"/>
        <v>0</v>
      </c>
      <c r="M55" s="347">
        <f t="shared" si="15"/>
        <v>0</v>
      </c>
      <c r="N55" s="347">
        <f t="shared" si="15"/>
        <v>0</v>
      </c>
      <c r="O55" s="347">
        <f t="shared" si="15"/>
        <v>0</v>
      </c>
      <c r="P55" s="347">
        <f t="shared" si="15"/>
        <v>0</v>
      </c>
      <c r="Q55" s="347">
        <f t="shared" si="15"/>
        <v>0</v>
      </c>
      <c r="R55" s="348">
        <f t="shared" si="15"/>
        <v>0</v>
      </c>
      <c r="S55" s="349"/>
      <c r="T55" s="24"/>
    </row>
    <row r="56" spans="1:20" ht="14.65" customHeight="1" thickBot="1" x14ac:dyDescent="0.4">
      <c r="A56" s="68"/>
      <c r="B56" s="350" t="s">
        <v>239</v>
      </c>
      <c r="C56" s="472"/>
      <c r="D56" s="351">
        <f t="shared" ref="D56:R56" si="16">IF($C$31="ROI",D55*D14,IF($C$31="NI",D55*D18))</f>
        <v>0</v>
      </c>
      <c r="E56" s="351">
        <f t="shared" si="16"/>
        <v>0</v>
      </c>
      <c r="F56" s="351">
        <f t="shared" si="16"/>
        <v>0</v>
      </c>
      <c r="G56" s="351">
        <f t="shared" si="16"/>
        <v>0</v>
      </c>
      <c r="H56" s="351">
        <f t="shared" si="16"/>
        <v>0</v>
      </c>
      <c r="I56" s="351">
        <f t="shared" si="16"/>
        <v>0</v>
      </c>
      <c r="J56" s="351">
        <f t="shared" si="16"/>
        <v>0</v>
      </c>
      <c r="K56" s="351">
        <f t="shared" si="16"/>
        <v>0</v>
      </c>
      <c r="L56" s="351">
        <f t="shared" si="16"/>
        <v>0</v>
      </c>
      <c r="M56" s="351">
        <f t="shared" si="16"/>
        <v>0</v>
      </c>
      <c r="N56" s="351">
        <f t="shared" si="16"/>
        <v>0</v>
      </c>
      <c r="O56" s="351">
        <f t="shared" si="16"/>
        <v>0</v>
      </c>
      <c r="P56" s="351">
        <f t="shared" si="16"/>
        <v>0</v>
      </c>
      <c r="Q56" s="351">
        <f t="shared" si="16"/>
        <v>0</v>
      </c>
      <c r="R56" s="352">
        <f t="shared" si="16"/>
        <v>0</v>
      </c>
      <c r="S56" s="367">
        <v>0</v>
      </c>
      <c r="T56" s="24"/>
    </row>
    <row r="57" spans="1:20" ht="14.65" customHeight="1" x14ac:dyDescent="0.35">
      <c r="A57" s="68"/>
      <c r="B57" s="354"/>
      <c r="C57" s="412"/>
      <c r="D57" s="413"/>
      <c r="E57" s="413"/>
      <c r="F57" s="413"/>
      <c r="G57" s="413"/>
      <c r="H57" s="413"/>
      <c r="I57" s="413"/>
      <c r="J57" s="413"/>
      <c r="K57" s="413"/>
      <c r="L57" s="368"/>
      <c r="M57" s="369"/>
      <c r="N57" s="370"/>
      <c r="O57" s="370"/>
      <c r="P57" s="370"/>
      <c r="Q57" s="370"/>
      <c r="R57" s="370"/>
      <c r="S57" s="370"/>
      <c r="T57" s="357"/>
    </row>
    <row r="58" spans="1:20" ht="14.65" customHeight="1" x14ac:dyDescent="0.35">
      <c r="A58" s="68"/>
      <c r="B58" s="358"/>
      <c r="C58" s="473"/>
      <c r="D58" s="474" t="s">
        <v>128</v>
      </c>
      <c r="E58" s="444" t="s">
        <v>129</v>
      </c>
      <c r="F58" s="444" t="s">
        <v>130</v>
      </c>
      <c r="G58" s="444" t="s">
        <v>131</v>
      </c>
      <c r="H58" s="444" t="s">
        <v>132</v>
      </c>
      <c r="I58" s="444" t="s">
        <v>133</v>
      </c>
      <c r="J58" s="444" t="s">
        <v>149</v>
      </c>
      <c r="K58" s="444" t="s">
        <v>144</v>
      </c>
      <c r="L58" s="359"/>
      <c r="M58" s="76"/>
    </row>
    <row r="59" spans="1:20" ht="14.65" customHeight="1" x14ac:dyDescent="0.35">
      <c r="A59" s="68"/>
      <c r="B59" s="475" t="s">
        <v>240</v>
      </c>
      <c r="C59" s="473"/>
      <c r="D59" s="476">
        <f>IF(C31="ROI",D52*D$14/SUMIF($I$50:$R$50,"&lt;="&amp;$C48+5,$I$12:$R$12),IF(C31="NI",D52*D$18/SUMIF($I$50:$R$50,"&lt;="&amp;$C48+5,$I$16:$R$16)))</f>
        <v>0</v>
      </c>
      <c r="E59" s="477">
        <f>IF(C31="ROI",E52*E$14/SUMIF($I$50:$R$50,"&lt;="&amp;$C48+5,$I$12:$R$12),IF(C31="NI",E52*E$18/SUMIF($I$50:$R$50,"&lt;="&amp;$C48+5,$I$16:$R$16)))</f>
        <v>0</v>
      </c>
      <c r="F59" s="477">
        <f>IF(C31="ROI",F52*F$14/SUMIF($I$50:$R$50,"&lt;="&amp;$C48+5,$I$12:$R$12),IF(C31="NI",F52*F$18/SUMIF($I$50:$R$50,"&lt;="&amp;$C48+5,$I$16:$R$16)))</f>
        <v>0</v>
      </c>
      <c r="G59" s="477">
        <f>IF(C31="ROI",G52*G$14/SUMIF($I$50:$R$50,"&lt;="&amp;$C48+5,$I$12:$R$12),IF(C31="NI",G52*G$18/SUMIF($I$50:$R$50,"&lt;="&amp;$C48+5,$I$16:$R$16)))</f>
        <v>0</v>
      </c>
      <c r="H59" s="477">
        <f>IF(C31="ROI",H52*H$14/SUMIF($I$50:$R$50,"&lt;="&amp;$C48+5,$I$12:$R$12),IF(C31="NI",H52*H$18/SUMIF($I$50:$R$50,"&lt;="&amp;$C48+5,$I$16:$R$16)))</f>
        <v>0</v>
      </c>
      <c r="I59" s="477">
        <f>IF(C31="ROI",I52*I$14/SUMIF($I$50:$R$50,"&lt;="&amp;$C48+5,$I$12:$R$12),IF(C31="NI",I52*I$18/SUMIF($I$50:$R$50,"&lt;="&amp;$C48+5,$I$16:$R$16)))</f>
        <v>0</v>
      </c>
      <c r="J59" s="477">
        <f>IF(C31="ROI",SUMPRODUCT($F$14:$R$14,F53:R53)/SUMIF(I50:R50,"&lt;="&amp;C48+5,$I$12:$R$12),IF(C31="NI",SUMPRODUCT($F$18:$R$18,F53:R53)/SUMIF(I50:R50,"&lt;="&amp;C48+5,$I$16:$R$16)))</f>
        <v>0</v>
      </c>
      <c r="K59" s="445">
        <f>SUM(D59:J59)</f>
        <v>0</v>
      </c>
      <c r="L59" s="359"/>
      <c r="M59" s="76"/>
    </row>
    <row r="60" spans="1:20" ht="14.65" customHeight="1" thickBot="1" x14ac:dyDescent="0.4">
      <c r="A60" s="68"/>
      <c r="B60" s="360"/>
      <c r="C60" s="417"/>
      <c r="D60" s="418"/>
      <c r="E60" s="418"/>
      <c r="F60" s="362"/>
      <c r="G60" s="418"/>
      <c r="H60" s="418"/>
      <c r="I60" s="362"/>
      <c r="J60" s="418"/>
      <c r="K60" s="418"/>
      <c r="L60" s="371"/>
      <c r="M60" s="76"/>
    </row>
    <row r="61" spans="1:20" ht="14.65" customHeight="1" x14ac:dyDescent="0.35">
      <c r="A61" s="68"/>
      <c r="E61" s="70"/>
      <c r="S61" s="24"/>
    </row>
    <row r="62" spans="1:20" ht="14.65" customHeight="1" x14ac:dyDescent="0.35">
      <c r="A62" s="68"/>
      <c r="B62" s="69" t="s">
        <v>151</v>
      </c>
      <c r="S62" s="24"/>
    </row>
    <row r="63" spans="1:20" ht="15" customHeight="1" thickBot="1" x14ac:dyDescent="0.4">
      <c r="A63" s="68"/>
      <c r="S63" s="24"/>
    </row>
    <row r="64" spans="1:20" ht="23.15" customHeight="1" thickTop="1" x14ac:dyDescent="0.45">
      <c r="A64" s="71"/>
      <c r="B64" s="372" t="s">
        <v>152</v>
      </c>
      <c r="C64" s="375" t="s">
        <v>153</v>
      </c>
      <c r="S64" s="24"/>
    </row>
    <row r="65" spans="1:19" ht="14.65" customHeight="1" x14ac:dyDescent="0.35">
      <c r="A65" s="71"/>
      <c r="B65" s="68" t="s">
        <v>154</v>
      </c>
      <c r="C65" s="376" t="s">
        <v>134</v>
      </c>
      <c r="S65" s="24"/>
    </row>
    <row r="66" spans="1:19" ht="14.65" customHeight="1" x14ac:dyDescent="0.35">
      <c r="A66" s="71"/>
      <c r="B66" s="478" t="s">
        <v>242</v>
      </c>
      <c r="C66" s="376">
        <f>E25</f>
        <v>102</v>
      </c>
      <c r="S66" s="24"/>
    </row>
    <row r="67" spans="1:19" ht="14.65" customHeight="1" x14ac:dyDescent="0.35">
      <c r="A67" s="71"/>
      <c r="B67" s="478" t="s">
        <v>221</v>
      </c>
      <c r="C67" s="377">
        <f>J38</f>
        <v>0</v>
      </c>
      <c r="S67" s="24"/>
    </row>
    <row r="68" spans="1:19" ht="14.65" customHeight="1" x14ac:dyDescent="0.35">
      <c r="A68" s="71"/>
      <c r="B68" s="478" t="s">
        <v>222</v>
      </c>
      <c r="C68" s="377">
        <f>J54</f>
        <v>0</v>
      </c>
      <c r="S68" s="24"/>
    </row>
    <row r="69" spans="1:19" ht="14.65" customHeight="1" x14ac:dyDescent="0.35">
      <c r="A69" s="71"/>
      <c r="B69" s="68" t="s">
        <v>155</v>
      </c>
      <c r="C69" s="378"/>
      <c r="S69" s="24"/>
    </row>
    <row r="70" spans="1:19" ht="14.65" customHeight="1" thickBot="1" x14ac:dyDescent="0.4">
      <c r="A70" s="71"/>
      <c r="B70" s="68"/>
      <c r="C70" s="378"/>
      <c r="S70" s="24"/>
    </row>
    <row r="71" spans="1:19" ht="15" customHeight="1" thickTop="1" thickBot="1" x14ac:dyDescent="0.4">
      <c r="A71" s="71"/>
      <c r="B71" s="479" t="s">
        <v>144</v>
      </c>
      <c r="C71" s="379">
        <f>SUM(C66:C68)</f>
        <v>102</v>
      </c>
      <c r="S71" s="24"/>
    </row>
    <row r="72" spans="1:19" ht="15.4" customHeight="1" thickTop="1" x14ac:dyDescent="0.35">
      <c r="A72" s="71"/>
      <c r="B72" s="373"/>
      <c r="C72" s="380"/>
      <c r="S72" s="24"/>
    </row>
    <row r="73" spans="1:19" ht="15.4" customHeight="1" thickBot="1" x14ac:dyDescent="0.4">
      <c r="A73" s="71"/>
      <c r="B73" s="72"/>
      <c r="C73" s="381"/>
      <c r="S73" s="24"/>
    </row>
    <row r="74" spans="1:19" ht="15" customHeight="1" x14ac:dyDescent="0.35">
      <c r="A74" s="68"/>
      <c r="B74" s="374"/>
      <c r="C74" s="24"/>
      <c r="H74" s="24"/>
      <c r="I74" s="24"/>
      <c r="J74" s="24"/>
      <c r="K74" s="24"/>
      <c r="L74" s="24"/>
      <c r="M74" s="24"/>
      <c r="N74" s="24"/>
      <c r="O74" s="24"/>
      <c r="P74" s="24"/>
      <c r="Q74" s="24"/>
      <c r="R74" s="24"/>
      <c r="S74" s="24"/>
    </row>
    <row r="75" spans="1:19" ht="14.65" customHeight="1" x14ac:dyDescent="0.25"/>
    <row r="76" spans="1:19" ht="14.65" customHeight="1" x14ac:dyDescent="0.25"/>
    <row r="77" spans="1:19" ht="14.65" customHeight="1" x14ac:dyDescent="0.35">
      <c r="C77" s="24" t="s">
        <v>12</v>
      </c>
    </row>
    <row r="78" spans="1:19" ht="14.65" customHeight="1" x14ac:dyDescent="0.25"/>
    <row r="79" spans="1:19" ht="14.65" customHeight="1" x14ac:dyDescent="0.25"/>
  </sheetData>
  <mergeCells count="12">
    <mergeCell ref="B50:B51"/>
    <mergeCell ref="B3:R3"/>
    <mergeCell ref="D21:I21"/>
    <mergeCell ref="B23:B24"/>
    <mergeCell ref="D23:H23"/>
    <mergeCell ref="D27:I27"/>
    <mergeCell ref="D31:S31"/>
    <mergeCell ref="D32:S32"/>
    <mergeCell ref="D33:S33"/>
    <mergeCell ref="B34:B35"/>
    <mergeCell ref="D48:S48"/>
    <mergeCell ref="D49:S49"/>
  </mergeCells>
  <conditionalFormatting sqref="S40">
    <cfRule type="cellIs" dxfId="4" priority="1" operator="greaterThan">
      <formula>0.5</formula>
    </cfRule>
  </conditionalFormatting>
  <dataValidations count="2">
    <dataValidation type="list" allowBlank="1" showInputMessage="1" showErrorMessage="1" sqref="C31" xr:uid="{00000000-0002-0000-0400-000000000000}">
      <formula1>"ROI, NI"</formula1>
    </dataValidation>
    <dataValidation type="list" allowBlank="1" showInputMessage="1" showErrorMessage="1" sqref="C27 C21:C24" xr:uid="{00000000-0002-0000-0400-000001000000}">
      <formula1>"YES, 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9"/>
  <sheetViews>
    <sheetView zoomScale="80" zoomScaleNormal="80" workbookViewId="0">
      <selection activeCell="L23" sqref="L23"/>
    </sheetView>
  </sheetViews>
  <sheetFormatPr defaultColWidth="0" defaultRowHeight="12.5" zeroHeight="1" x14ac:dyDescent="0.25"/>
  <cols>
    <col min="1" max="1" width="3.54296875" style="5" customWidth="1"/>
    <col min="2" max="2" width="57.81640625" style="5" customWidth="1"/>
    <col min="3" max="18" width="10.54296875" style="5" customWidth="1"/>
    <col min="19" max="21" width="9.1796875" style="5" customWidth="1"/>
    <col min="22" max="22" width="0" style="5" hidden="1" customWidth="1"/>
    <col min="23" max="16384" width="9.1796875" style="5" hidden="1"/>
  </cols>
  <sheetData>
    <row r="1" spans="1:19" ht="18.399999999999999" customHeight="1" x14ac:dyDescent="0.45">
      <c r="B1" s="284" t="s">
        <v>244</v>
      </c>
      <c r="S1" s="24"/>
    </row>
    <row r="2" spans="1:19" ht="24" customHeight="1" thickBot="1" x14ac:dyDescent="0.4">
      <c r="A2" s="68"/>
      <c r="B2" s="67"/>
      <c r="S2" s="24"/>
    </row>
    <row r="3" spans="1:19" ht="33.65" customHeight="1" thickBot="1" x14ac:dyDescent="0.4">
      <c r="A3" s="68"/>
      <c r="B3" s="592" t="s">
        <v>245</v>
      </c>
      <c r="C3" s="593"/>
      <c r="D3" s="593"/>
      <c r="E3" s="593"/>
      <c r="F3" s="593"/>
      <c r="G3" s="593"/>
      <c r="H3" s="593"/>
      <c r="I3" s="593"/>
      <c r="J3" s="593"/>
      <c r="K3" s="593"/>
      <c r="L3" s="593"/>
      <c r="M3" s="593"/>
      <c r="N3" s="593"/>
      <c r="O3" s="593"/>
      <c r="P3" s="593"/>
      <c r="Q3" s="593"/>
      <c r="R3" s="594"/>
      <c r="S3" s="24"/>
    </row>
    <row r="4" spans="1:19" ht="13" customHeight="1" thickBot="1" x14ac:dyDescent="0.4">
      <c r="A4" s="68"/>
      <c r="B4" s="283"/>
      <c r="C4" s="283"/>
      <c r="D4" s="283"/>
      <c r="E4" s="283"/>
      <c r="F4" s="283"/>
      <c r="G4" s="283"/>
      <c r="H4" s="283"/>
      <c r="I4" s="283"/>
      <c r="J4" s="283"/>
      <c r="K4" s="283"/>
      <c r="L4" s="283"/>
      <c r="M4" s="283"/>
      <c r="S4" s="24"/>
    </row>
    <row r="5" spans="1:19" ht="14.65" customHeight="1" thickBot="1" x14ac:dyDescent="0.4">
      <c r="A5" s="68"/>
      <c r="B5" s="67"/>
      <c r="C5" s="285" t="s">
        <v>126</v>
      </c>
      <c r="D5" s="382" t="s">
        <v>127</v>
      </c>
      <c r="E5" s="286" t="s">
        <v>128</v>
      </c>
      <c r="F5" s="286" t="s">
        <v>129</v>
      </c>
      <c r="G5" s="286" t="s">
        <v>130</v>
      </c>
      <c r="H5" s="286" t="s">
        <v>131</v>
      </c>
      <c r="I5" s="287" t="s">
        <v>132</v>
      </c>
      <c r="J5" s="286" t="s">
        <v>133</v>
      </c>
      <c r="K5" s="286" t="s">
        <v>134</v>
      </c>
      <c r="L5" s="286" t="s">
        <v>135</v>
      </c>
      <c r="M5" s="286" t="s">
        <v>136</v>
      </c>
      <c r="N5" s="286" t="s">
        <v>137</v>
      </c>
      <c r="O5" s="286" t="s">
        <v>138</v>
      </c>
      <c r="P5" s="286" t="s">
        <v>139</v>
      </c>
      <c r="Q5" s="286" t="s">
        <v>174</v>
      </c>
      <c r="R5" s="288" t="s">
        <v>175</v>
      </c>
      <c r="S5" s="80"/>
    </row>
    <row r="6" spans="1:19" ht="14.65" customHeight="1" x14ac:dyDescent="0.35">
      <c r="A6" s="68"/>
      <c r="B6" s="383" t="s">
        <v>177</v>
      </c>
      <c r="C6" s="384">
        <v>5.3999999999999999E-2</v>
      </c>
      <c r="D6" s="291">
        <v>5.3999999999999999E-2</v>
      </c>
      <c r="E6" s="291">
        <v>5.3999999999999999E-2</v>
      </c>
      <c r="F6" s="291">
        <v>5.3999999999999999E-2</v>
      </c>
      <c r="G6" s="291">
        <v>5.3999999999999999E-2</v>
      </c>
      <c r="H6" s="291">
        <v>5.3999999999999999E-2</v>
      </c>
      <c r="I6" s="291">
        <v>5.3999999999999999E-2</v>
      </c>
      <c r="J6" s="291">
        <v>5.3999999999999999E-2</v>
      </c>
      <c r="K6" s="291">
        <v>5.3999999999999999E-2</v>
      </c>
      <c r="L6" s="291">
        <v>5.3999999999999999E-2</v>
      </c>
      <c r="M6" s="291">
        <v>5.3999999999999999E-2</v>
      </c>
      <c r="N6" s="291">
        <v>5.3999999999999999E-2</v>
      </c>
      <c r="O6" s="291">
        <v>5.3999999999999999E-2</v>
      </c>
      <c r="P6" s="291">
        <v>5.3999999999999999E-2</v>
      </c>
      <c r="Q6" s="291">
        <v>5.3999999999999999E-2</v>
      </c>
      <c r="R6" s="484">
        <v>5.3999999999999999E-2</v>
      </c>
    </row>
    <row r="7" spans="1:19" ht="14.65" customHeight="1" thickBot="1" x14ac:dyDescent="0.4">
      <c r="A7" s="68"/>
      <c r="B7" s="385" t="s">
        <v>178</v>
      </c>
      <c r="C7" s="386">
        <v>0.02</v>
      </c>
      <c r="D7" s="295">
        <v>8.1000000000000003E-2</v>
      </c>
      <c r="E7" s="295">
        <v>5.1999999999999998E-2</v>
      </c>
      <c r="F7" s="295">
        <v>0.02</v>
      </c>
      <c r="G7" s="295">
        <v>0.02</v>
      </c>
      <c r="H7" s="295">
        <v>0.02</v>
      </c>
      <c r="I7" s="295">
        <v>0.02</v>
      </c>
      <c r="J7" s="295">
        <v>0.02</v>
      </c>
      <c r="K7" s="295">
        <v>0.02</v>
      </c>
      <c r="L7" s="295">
        <v>0.02</v>
      </c>
      <c r="M7" s="295">
        <v>0.02</v>
      </c>
      <c r="N7" s="295">
        <v>0.02</v>
      </c>
      <c r="O7" s="295">
        <v>0.02</v>
      </c>
      <c r="P7" s="295">
        <v>0.02</v>
      </c>
      <c r="Q7" s="295">
        <v>0.02</v>
      </c>
      <c r="R7" s="296">
        <v>0.02</v>
      </c>
    </row>
    <row r="8" spans="1:19" ht="14.65" customHeight="1" thickBot="1" x14ac:dyDescent="0.4">
      <c r="A8" s="68"/>
      <c r="B8" s="24"/>
      <c r="C8" s="24"/>
      <c r="D8" s="24"/>
      <c r="E8" s="24"/>
      <c r="F8" s="24"/>
      <c r="G8" s="24"/>
      <c r="H8" s="24"/>
      <c r="I8" s="24"/>
      <c r="J8" s="24"/>
      <c r="K8" s="24"/>
      <c r="L8" s="24"/>
      <c r="M8" s="24"/>
      <c r="N8" s="24"/>
      <c r="O8" s="24"/>
      <c r="P8" s="24"/>
      <c r="Q8" s="24"/>
      <c r="R8" s="24"/>
    </row>
    <row r="9" spans="1:19" ht="14.65" customHeight="1" x14ac:dyDescent="0.35">
      <c r="A9" s="68"/>
      <c r="B9" s="383" t="s">
        <v>179</v>
      </c>
      <c r="C9" s="384">
        <v>5.3999999999999999E-2</v>
      </c>
      <c r="D9" s="291">
        <v>5.3999999999999999E-2</v>
      </c>
      <c r="E9" s="291">
        <v>5.3999999999999999E-2</v>
      </c>
      <c r="F9" s="291">
        <v>5.3999999999999999E-2</v>
      </c>
      <c r="G9" s="291">
        <v>5.3999999999999999E-2</v>
      </c>
      <c r="H9" s="291">
        <v>5.3999999999999999E-2</v>
      </c>
      <c r="I9" s="291">
        <v>5.3999999999999999E-2</v>
      </c>
      <c r="J9" s="291">
        <v>5.3999999999999999E-2</v>
      </c>
      <c r="K9" s="291">
        <v>5.3999999999999999E-2</v>
      </c>
      <c r="L9" s="291">
        <v>5.3999999999999999E-2</v>
      </c>
      <c r="M9" s="291">
        <v>5.3999999999999999E-2</v>
      </c>
      <c r="N9" s="291">
        <v>5.3999999999999999E-2</v>
      </c>
      <c r="O9" s="291">
        <v>5.3999999999999999E-2</v>
      </c>
      <c r="P9" s="291">
        <v>5.3999999999999999E-2</v>
      </c>
      <c r="Q9" s="291">
        <v>5.3999999999999999E-2</v>
      </c>
      <c r="R9" s="484">
        <v>5.3999999999999999E-2</v>
      </c>
    </row>
    <row r="10" spans="1:19" ht="14.65" customHeight="1" thickBot="1" x14ac:dyDescent="0.4">
      <c r="A10" s="68"/>
      <c r="B10" s="385" t="s">
        <v>180</v>
      </c>
      <c r="C10" s="386">
        <v>0.02</v>
      </c>
      <c r="D10" s="295">
        <v>7.9000000000000001E-2</v>
      </c>
      <c r="E10" s="295">
        <v>6.8000000000000005E-2</v>
      </c>
      <c r="F10" s="295">
        <v>2.1999999999999999E-2</v>
      </c>
      <c r="G10" s="295">
        <v>0.02</v>
      </c>
      <c r="H10" s="295">
        <v>0.02</v>
      </c>
      <c r="I10" s="295">
        <v>0.02</v>
      </c>
      <c r="J10" s="295">
        <v>0.02</v>
      </c>
      <c r="K10" s="295">
        <v>0.02</v>
      </c>
      <c r="L10" s="295">
        <v>0.02</v>
      </c>
      <c r="M10" s="295">
        <v>0.02</v>
      </c>
      <c r="N10" s="295">
        <v>0.02</v>
      </c>
      <c r="O10" s="295">
        <v>0.02</v>
      </c>
      <c r="P10" s="295">
        <v>0.02</v>
      </c>
      <c r="Q10" s="295">
        <v>0.02</v>
      </c>
      <c r="R10" s="296">
        <v>0.02</v>
      </c>
    </row>
    <row r="11" spans="1:19" ht="14.65" customHeight="1" thickBot="1" x14ac:dyDescent="0.4">
      <c r="A11" s="68"/>
      <c r="B11" s="24"/>
      <c r="C11" s="297"/>
      <c r="S11" s="24"/>
    </row>
    <row r="12" spans="1:19" ht="14.65" customHeight="1" x14ac:dyDescent="0.35">
      <c r="A12" s="68"/>
      <c r="B12" s="383" t="s">
        <v>181</v>
      </c>
      <c r="C12" s="387">
        <f t="shared" ref="C12:H13" si="0">D12*(1+C6)</f>
        <v>1.3710196056250556</v>
      </c>
      <c r="D12" s="299">
        <f t="shared" si="0"/>
        <v>1.3007776144450243</v>
      </c>
      <c r="E12" s="299">
        <f t="shared" si="0"/>
        <v>1.2341343590560001</v>
      </c>
      <c r="F12" s="299">
        <f t="shared" si="0"/>
        <v>1.1709054640000001</v>
      </c>
      <c r="G12" s="299">
        <f t="shared" si="0"/>
        <v>1.110916</v>
      </c>
      <c r="H12" s="299">
        <f t="shared" si="0"/>
        <v>1.054</v>
      </c>
      <c r="I12" s="299">
        <v>1</v>
      </c>
      <c r="J12" s="299">
        <f t="shared" ref="J12:R13" si="1">I12/(1+J6)</f>
        <v>0.94876660341555974</v>
      </c>
      <c r="K12" s="299">
        <f t="shared" si="1"/>
        <v>0.90015806775669804</v>
      </c>
      <c r="L12" s="299">
        <f t="shared" si="1"/>
        <v>0.85403991248263567</v>
      </c>
      <c r="M12" s="299">
        <f t="shared" si="1"/>
        <v>0.8102845469474721</v>
      </c>
      <c r="N12" s="299">
        <f t="shared" si="1"/>
        <v>0.76877091740746872</v>
      </c>
      <c r="O12" s="299">
        <f t="shared" si="1"/>
        <v>0.72938417211334794</v>
      </c>
      <c r="P12" s="299">
        <f t="shared" si="1"/>
        <v>0.6920153435610511</v>
      </c>
      <c r="Q12" s="299">
        <f t="shared" si="1"/>
        <v>0.65656104702187013</v>
      </c>
      <c r="R12" s="300">
        <f t="shared" si="1"/>
        <v>0.62292319451790334</v>
      </c>
      <c r="S12" s="24"/>
    </row>
    <row r="13" spans="1:19" ht="14.65" customHeight="1" x14ac:dyDescent="0.35">
      <c r="A13" s="68"/>
      <c r="B13" s="388" t="s">
        <v>182</v>
      </c>
      <c r="C13" s="389">
        <f t="shared" si="0"/>
        <v>1.2309548415379201</v>
      </c>
      <c r="D13" s="303">
        <f t="shared" si="0"/>
        <v>1.206818472096</v>
      </c>
      <c r="E13" s="303">
        <f t="shared" si="0"/>
        <v>1.116390816</v>
      </c>
      <c r="F13" s="303">
        <f t="shared" si="0"/>
        <v>1.0612079999999999</v>
      </c>
      <c r="G13" s="303">
        <f t="shared" si="0"/>
        <v>1.0404</v>
      </c>
      <c r="H13" s="303">
        <f t="shared" si="0"/>
        <v>1.02</v>
      </c>
      <c r="I13" s="303">
        <v>1</v>
      </c>
      <c r="J13" s="303">
        <f t="shared" si="1"/>
        <v>0.98039215686274506</v>
      </c>
      <c r="K13" s="303">
        <f t="shared" si="1"/>
        <v>0.96116878123798533</v>
      </c>
      <c r="L13" s="303">
        <f t="shared" si="1"/>
        <v>0.94232233454704439</v>
      </c>
      <c r="M13" s="303">
        <f t="shared" si="1"/>
        <v>0.92384542602651409</v>
      </c>
      <c r="N13" s="303">
        <f t="shared" si="1"/>
        <v>0.90573080982991572</v>
      </c>
      <c r="O13" s="303">
        <f t="shared" si="1"/>
        <v>0.88797138218619187</v>
      </c>
      <c r="P13" s="303">
        <f t="shared" si="1"/>
        <v>0.87056017861391355</v>
      </c>
      <c r="Q13" s="303">
        <f t="shared" si="1"/>
        <v>0.85349037119011129</v>
      </c>
      <c r="R13" s="304">
        <f t="shared" si="1"/>
        <v>0.83675526587265814</v>
      </c>
      <c r="S13" s="24"/>
    </row>
    <row r="14" spans="1:19" ht="14.65" customHeight="1" thickBot="1" x14ac:dyDescent="0.4">
      <c r="A14" s="68"/>
      <c r="B14" s="385" t="s">
        <v>183</v>
      </c>
      <c r="C14" s="390">
        <f>C12*C13</f>
        <v>1.6876632213875722</v>
      </c>
      <c r="D14" s="306">
        <f>D12*D13</f>
        <v>1.569802453201224</v>
      </c>
      <c r="E14" s="306">
        <f t="shared" ref="E14:H14" si="2">E12*E13</f>
        <v>1.377776264160165</v>
      </c>
      <c r="F14" s="306">
        <f t="shared" si="2"/>
        <v>1.242574245640512</v>
      </c>
      <c r="G14" s="306">
        <f t="shared" si="2"/>
        <v>1.1557970064</v>
      </c>
      <c r="H14" s="306">
        <f t="shared" si="2"/>
        <v>1.07508</v>
      </c>
      <c r="I14" s="306">
        <v>1</v>
      </c>
      <c r="J14" s="306">
        <f t="shared" ref="J14:R14" si="3">J12*J13</f>
        <v>0.9301633366819213</v>
      </c>
      <c r="K14" s="306">
        <f t="shared" si="3"/>
        <v>0.86520383290724523</v>
      </c>
      <c r="L14" s="306">
        <f t="shared" si="3"/>
        <v>0.80478088412699067</v>
      </c>
      <c r="M14" s="306">
        <f t="shared" si="3"/>
        <v>0.74857767247738827</v>
      </c>
      <c r="N14" s="306">
        <f t="shared" si="3"/>
        <v>0.69629950559715392</v>
      </c>
      <c r="O14" s="306">
        <f t="shared" si="3"/>
        <v>0.64767227145622086</v>
      </c>
      <c r="P14" s="306">
        <f t="shared" si="3"/>
        <v>0.60244100109407739</v>
      </c>
      <c r="Q14" s="306">
        <f t="shared" si="3"/>
        <v>0.56036853173166401</v>
      </c>
      <c r="R14" s="307">
        <f t="shared" si="3"/>
        <v>0.52123426324707378</v>
      </c>
      <c r="S14" s="24"/>
    </row>
    <row r="15" spans="1:19" ht="14.65" customHeight="1" thickBot="1" x14ac:dyDescent="0.4">
      <c r="A15" s="68"/>
      <c r="B15" s="24"/>
      <c r="C15" s="24"/>
      <c r="D15" s="24"/>
      <c r="S15" s="24"/>
    </row>
    <row r="16" spans="1:19" ht="14.65" customHeight="1" x14ac:dyDescent="0.35">
      <c r="A16" s="68"/>
      <c r="B16" s="383" t="s">
        <v>184</v>
      </c>
      <c r="C16" s="387">
        <f t="shared" ref="C16:H16" si="4">D16*(1+C9)</f>
        <v>1.3710196056250556</v>
      </c>
      <c r="D16" s="299">
        <f t="shared" si="4"/>
        <v>1.3007776144450243</v>
      </c>
      <c r="E16" s="299">
        <f t="shared" si="4"/>
        <v>1.2341343590560001</v>
      </c>
      <c r="F16" s="299">
        <f t="shared" si="4"/>
        <v>1.1709054640000001</v>
      </c>
      <c r="G16" s="299">
        <f t="shared" si="4"/>
        <v>1.110916</v>
      </c>
      <c r="H16" s="299">
        <f t="shared" si="4"/>
        <v>1.054</v>
      </c>
      <c r="I16" s="299">
        <v>1</v>
      </c>
      <c r="J16" s="299">
        <f t="shared" ref="J16:R17" si="5">I16/(1+J9)</f>
        <v>0.94876660341555974</v>
      </c>
      <c r="K16" s="299">
        <f t="shared" si="5"/>
        <v>0.90015806775669804</v>
      </c>
      <c r="L16" s="299">
        <f t="shared" si="5"/>
        <v>0.85403991248263567</v>
      </c>
      <c r="M16" s="299">
        <f t="shared" si="5"/>
        <v>0.8102845469474721</v>
      </c>
      <c r="N16" s="299">
        <f t="shared" si="5"/>
        <v>0.76877091740746872</v>
      </c>
      <c r="O16" s="299">
        <f t="shared" si="5"/>
        <v>0.72938417211334794</v>
      </c>
      <c r="P16" s="299">
        <f t="shared" si="5"/>
        <v>0.6920153435610511</v>
      </c>
      <c r="Q16" s="299">
        <f t="shared" si="5"/>
        <v>0.65656104702187013</v>
      </c>
      <c r="R16" s="300">
        <f t="shared" si="5"/>
        <v>0.62292319451790334</v>
      </c>
      <c r="S16" s="24"/>
    </row>
    <row r="17" spans="1:20" ht="14.65" customHeight="1" x14ac:dyDescent="0.35">
      <c r="A17" s="68"/>
      <c r="B17" s="388" t="s">
        <v>185</v>
      </c>
      <c r="C17" s="389">
        <f>D17*(1+C10)</f>
        <v>1.19363907525408</v>
      </c>
      <c r="D17" s="303">
        <f>E17*(1+D10)</f>
        <v>1.170234387504</v>
      </c>
      <c r="E17" s="303">
        <f>F17*(1+F10)</f>
        <v>1.0845545759999999</v>
      </c>
      <c r="F17" s="303">
        <f>G17*(1+G10)</f>
        <v>1.0612079999999999</v>
      </c>
      <c r="G17" s="303">
        <f>H17*(1+H10)</f>
        <v>1.0404</v>
      </c>
      <c r="H17" s="303">
        <f>I17*(1+H10)</f>
        <v>1.02</v>
      </c>
      <c r="I17" s="303">
        <v>1</v>
      </c>
      <c r="J17" s="303">
        <f t="shared" si="5"/>
        <v>0.98039215686274506</v>
      </c>
      <c r="K17" s="303">
        <f t="shared" si="5"/>
        <v>0.96116878123798533</v>
      </c>
      <c r="L17" s="303">
        <f t="shared" si="5"/>
        <v>0.94232233454704439</v>
      </c>
      <c r="M17" s="303">
        <f t="shared" si="5"/>
        <v>0.92384542602651409</v>
      </c>
      <c r="N17" s="303">
        <f t="shared" si="5"/>
        <v>0.90573080982991572</v>
      </c>
      <c r="O17" s="303">
        <f t="shared" si="5"/>
        <v>0.88797138218619187</v>
      </c>
      <c r="P17" s="303">
        <f t="shared" si="5"/>
        <v>0.87056017861391355</v>
      </c>
      <c r="Q17" s="303">
        <f t="shared" si="5"/>
        <v>0.85349037119011129</v>
      </c>
      <c r="R17" s="304">
        <f t="shared" si="5"/>
        <v>0.83675526587265814</v>
      </c>
      <c r="S17" s="24"/>
    </row>
    <row r="18" spans="1:20" ht="14.65" customHeight="1" thickBot="1" x14ac:dyDescent="0.4">
      <c r="A18" s="68"/>
      <c r="B18" s="385" t="s">
        <v>186</v>
      </c>
      <c r="C18" s="390">
        <f>C16*C17</f>
        <v>1.6365025742135049</v>
      </c>
      <c r="D18" s="306">
        <f>D16*D17</f>
        <v>1.5222146949189872</v>
      </c>
      <c r="E18" s="306">
        <f t="shared" ref="E18:H18" si="6">E16*E17</f>
        <v>1.3384860665130118</v>
      </c>
      <c r="F18" s="306">
        <f t="shared" si="6"/>
        <v>1.242574245640512</v>
      </c>
      <c r="G18" s="306">
        <f t="shared" si="6"/>
        <v>1.1557970064</v>
      </c>
      <c r="H18" s="306">
        <f t="shared" si="6"/>
        <v>1.07508</v>
      </c>
      <c r="I18" s="306">
        <v>1</v>
      </c>
      <c r="J18" s="306">
        <f t="shared" ref="J18:R18" si="7">J16*J17</f>
        <v>0.9301633366819213</v>
      </c>
      <c r="K18" s="306">
        <f t="shared" si="7"/>
        <v>0.86520383290724523</v>
      </c>
      <c r="L18" s="306">
        <f t="shared" si="7"/>
        <v>0.80478088412699067</v>
      </c>
      <c r="M18" s="306">
        <f t="shared" si="7"/>
        <v>0.74857767247738827</v>
      </c>
      <c r="N18" s="306">
        <f t="shared" si="7"/>
        <v>0.69629950559715392</v>
      </c>
      <c r="O18" s="306">
        <f t="shared" si="7"/>
        <v>0.64767227145622086</v>
      </c>
      <c r="P18" s="306">
        <f t="shared" si="7"/>
        <v>0.60244100109407739</v>
      </c>
      <c r="Q18" s="306">
        <f t="shared" si="7"/>
        <v>0.56036853173166401</v>
      </c>
      <c r="R18" s="307">
        <f t="shared" si="7"/>
        <v>0.52123426324707378</v>
      </c>
      <c r="S18" s="24"/>
    </row>
    <row r="19" spans="1:20" ht="14.65" customHeight="1" thickBot="1" x14ac:dyDescent="0.4">
      <c r="A19" s="68"/>
      <c r="B19" s="24"/>
      <c r="S19" s="24"/>
    </row>
    <row r="20" spans="1:20" ht="23.15" customHeight="1" thickBot="1" x14ac:dyDescent="0.4">
      <c r="A20" s="68"/>
      <c r="B20" s="308" t="s">
        <v>246</v>
      </c>
      <c r="C20" s="67"/>
      <c r="S20" s="24"/>
    </row>
    <row r="21" spans="1:20" ht="29.5" thickBot="1" x14ac:dyDescent="0.4">
      <c r="A21" s="68"/>
      <c r="B21" s="309" t="s">
        <v>247</v>
      </c>
      <c r="C21" s="310" t="s">
        <v>157</v>
      </c>
      <c r="D21" s="595"/>
      <c r="E21" s="596"/>
      <c r="F21" s="596"/>
      <c r="G21" s="596"/>
      <c r="H21" s="596"/>
      <c r="I21" s="597"/>
      <c r="S21" s="24"/>
    </row>
    <row r="22" spans="1:20" ht="15" thickBot="1" x14ac:dyDescent="0.4">
      <c r="A22" s="68"/>
      <c r="B22" s="391"/>
      <c r="C22" s="312"/>
      <c r="D22" s="313"/>
      <c r="E22" s="313"/>
      <c r="F22" s="313"/>
      <c r="G22" s="313"/>
      <c r="H22" s="313"/>
      <c r="I22" s="313"/>
      <c r="S22" s="24"/>
    </row>
    <row r="23" spans="1:20" ht="14.5" x14ac:dyDescent="0.35">
      <c r="A23" s="68"/>
      <c r="B23" s="598"/>
      <c r="C23" s="314"/>
      <c r="D23" s="600" t="s">
        <v>226</v>
      </c>
      <c r="E23" s="601"/>
      <c r="F23" s="601"/>
      <c r="G23" s="601"/>
      <c r="H23" s="602"/>
      <c r="I23" s="315"/>
      <c r="S23" s="24"/>
    </row>
    <row r="24" spans="1:20" ht="15" thickBot="1" x14ac:dyDescent="0.4">
      <c r="A24" s="68"/>
      <c r="B24" s="599"/>
      <c r="C24" s="316"/>
      <c r="D24" s="317" t="s">
        <v>132</v>
      </c>
      <c r="E24" s="318" t="s">
        <v>133</v>
      </c>
      <c r="F24" s="318" t="s">
        <v>134</v>
      </c>
      <c r="G24" s="318" t="s">
        <v>135</v>
      </c>
      <c r="H24" s="319" t="s">
        <v>136</v>
      </c>
      <c r="I24" s="315"/>
      <c r="S24" s="24"/>
    </row>
    <row r="25" spans="1:20" ht="44" thickBot="1" x14ac:dyDescent="0.4">
      <c r="A25" s="68"/>
      <c r="B25" s="320" t="s">
        <v>227</v>
      </c>
      <c r="C25" s="316"/>
      <c r="D25" s="317">
        <v>100</v>
      </c>
      <c r="E25" s="318">
        <v>102</v>
      </c>
      <c r="F25" s="318">
        <v>104</v>
      </c>
      <c r="G25" s="318">
        <v>106</v>
      </c>
      <c r="H25" s="319">
        <v>108</v>
      </c>
      <c r="I25" s="315"/>
      <c r="S25" s="24"/>
    </row>
    <row r="26" spans="1:20" ht="15" thickBot="1" x14ac:dyDescent="0.4">
      <c r="A26" s="68"/>
      <c r="B26" s="321"/>
      <c r="C26" s="322"/>
      <c r="D26" s="323"/>
      <c r="E26" s="323"/>
      <c r="F26" s="323"/>
      <c r="G26" s="323"/>
      <c r="H26" s="323"/>
      <c r="I26" s="323"/>
      <c r="S26" s="24"/>
    </row>
    <row r="27" spans="1:20" ht="45" customHeight="1" thickBot="1" x14ac:dyDescent="0.4">
      <c r="A27" s="68"/>
      <c r="B27" s="325" t="s">
        <v>248</v>
      </c>
      <c r="C27" s="310" t="s">
        <v>156</v>
      </c>
      <c r="D27" s="595"/>
      <c r="E27" s="596"/>
      <c r="F27" s="596"/>
      <c r="G27" s="596"/>
      <c r="H27" s="596"/>
      <c r="I27" s="597"/>
      <c r="S27" s="24"/>
    </row>
    <row r="28" spans="1:20" ht="25" customHeight="1" x14ac:dyDescent="0.35">
      <c r="A28" s="68"/>
      <c r="B28" s="75"/>
      <c r="S28" s="24"/>
    </row>
    <row r="29" spans="1:20" ht="25" customHeight="1" thickBot="1" x14ac:dyDescent="0.4">
      <c r="A29" s="68"/>
      <c r="B29" s="75"/>
      <c r="S29" s="24"/>
    </row>
    <row r="30" spans="1:20" ht="20.149999999999999" customHeight="1" thickBot="1" x14ac:dyDescent="0.4">
      <c r="A30" s="68"/>
      <c r="B30" s="308" t="s">
        <v>229</v>
      </c>
      <c r="S30" s="24"/>
    </row>
    <row r="31" spans="1:20" ht="14.65" customHeight="1" x14ac:dyDescent="0.35">
      <c r="A31" s="68"/>
      <c r="B31" s="392" t="s">
        <v>230</v>
      </c>
      <c r="C31" s="327" t="s">
        <v>190</v>
      </c>
      <c r="D31" s="603" t="s">
        <v>231</v>
      </c>
      <c r="E31" s="604"/>
      <c r="F31" s="604"/>
      <c r="G31" s="604"/>
      <c r="H31" s="604"/>
      <c r="I31" s="604"/>
      <c r="J31" s="604"/>
      <c r="K31" s="604"/>
      <c r="L31" s="604"/>
      <c r="M31" s="604"/>
      <c r="N31" s="604"/>
      <c r="O31" s="604"/>
      <c r="P31" s="604"/>
      <c r="Q31" s="604"/>
      <c r="R31" s="604"/>
      <c r="S31" s="605"/>
    </row>
    <row r="32" spans="1:20" ht="14.65" customHeight="1" x14ac:dyDescent="0.35">
      <c r="A32" s="68"/>
      <c r="B32" s="68" t="s">
        <v>232</v>
      </c>
      <c r="C32" s="328">
        <v>5</v>
      </c>
      <c r="D32" s="606" t="s">
        <v>233</v>
      </c>
      <c r="E32" s="607"/>
      <c r="F32" s="607"/>
      <c r="G32" s="607"/>
      <c r="H32" s="607"/>
      <c r="I32" s="607"/>
      <c r="J32" s="607"/>
      <c r="K32" s="607"/>
      <c r="L32" s="607"/>
      <c r="M32" s="607"/>
      <c r="N32" s="607"/>
      <c r="O32" s="607"/>
      <c r="P32" s="607"/>
      <c r="Q32" s="607"/>
      <c r="R32" s="607"/>
      <c r="S32" s="608"/>
      <c r="T32" s="24"/>
    </row>
    <row r="33" spans="1:20" ht="14.65" customHeight="1" thickBot="1" x14ac:dyDescent="0.4">
      <c r="A33" s="68"/>
      <c r="B33" s="73" t="s">
        <v>234</v>
      </c>
      <c r="C33" s="329">
        <v>0</v>
      </c>
      <c r="D33" s="609" t="s">
        <v>233</v>
      </c>
      <c r="E33" s="610"/>
      <c r="F33" s="610"/>
      <c r="G33" s="610"/>
      <c r="H33" s="610"/>
      <c r="I33" s="610"/>
      <c r="J33" s="610"/>
      <c r="K33" s="610"/>
      <c r="L33" s="610"/>
      <c r="M33" s="610"/>
      <c r="N33" s="610"/>
      <c r="O33" s="610"/>
      <c r="P33" s="610"/>
      <c r="Q33" s="610"/>
      <c r="R33" s="610"/>
      <c r="S33" s="611"/>
      <c r="T33" s="24"/>
    </row>
    <row r="34" spans="1:20" ht="14.65" customHeight="1" x14ac:dyDescent="0.35">
      <c r="A34" s="68"/>
      <c r="B34" s="519"/>
      <c r="C34" s="80"/>
      <c r="D34" s="330">
        <v>1</v>
      </c>
      <c r="E34" s="330">
        <v>2</v>
      </c>
      <c r="F34" s="330">
        <v>3</v>
      </c>
      <c r="G34" s="330">
        <v>4</v>
      </c>
      <c r="H34" s="330">
        <v>5</v>
      </c>
      <c r="I34" s="330">
        <v>6</v>
      </c>
      <c r="J34" s="330">
        <v>7</v>
      </c>
      <c r="K34" s="330">
        <v>8</v>
      </c>
      <c r="L34" s="330">
        <v>9</v>
      </c>
      <c r="M34" s="330">
        <v>10</v>
      </c>
      <c r="N34" s="330">
        <v>11</v>
      </c>
      <c r="O34" s="330">
        <v>12</v>
      </c>
      <c r="P34" s="330">
        <v>13</v>
      </c>
      <c r="Q34" s="330">
        <v>14</v>
      </c>
      <c r="R34" s="393">
        <v>15</v>
      </c>
      <c r="S34" s="365"/>
    </row>
    <row r="35" spans="1:20" ht="14.65" customHeight="1" thickBot="1" x14ac:dyDescent="0.4">
      <c r="A35" s="68"/>
      <c r="B35" s="591"/>
      <c r="C35" s="393"/>
      <c r="D35" s="332" t="s">
        <v>127</v>
      </c>
      <c r="E35" s="332" t="s">
        <v>128</v>
      </c>
      <c r="F35" s="332" t="s">
        <v>129</v>
      </c>
      <c r="G35" s="332" t="s">
        <v>130</v>
      </c>
      <c r="H35" s="332" t="s">
        <v>131</v>
      </c>
      <c r="I35" s="333" t="s">
        <v>132</v>
      </c>
      <c r="J35" s="332" t="s">
        <v>133</v>
      </c>
      <c r="K35" s="332" t="s">
        <v>134</v>
      </c>
      <c r="L35" s="332" t="s">
        <v>135</v>
      </c>
      <c r="M35" s="332" t="s">
        <v>136</v>
      </c>
      <c r="N35" s="332" t="s">
        <v>137</v>
      </c>
      <c r="O35" s="332" t="s">
        <v>138</v>
      </c>
      <c r="P35" s="332" t="s">
        <v>139</v>
      </c>
      <c r="Q35" s="332" t="s">
        <v>174</v>
      </c>
      <c r="R35" s="332" t="s">
        <v>175</v>
      </c>
      <c r="S35" s="366" t="s">
        <v>144</v>
      </c>
    </row>
    <row r="36" spans="1:20" ht="14.65" customHeight="1" x14ac:dyDescent="0.35">
      <c r="A36" s="68"/>
      <c r="B36" s="335" t="s">
        <v>235</v>
      </c>
      <c r="C36" s="481"/>
      <c r="D36" s="394"/>
      <c r="E36" s="394"/>
      <c r="F36" s="394"/>
      <c r="G36" s="394"/>
      <c r="H36" s="394"/>
      <c r="I36" s="394"/>
      <c r="J36" s="395"/>
      <c r="K36" s="396"/>
      <c r="L36" s="397"/>
      <c r="M36" s="397"/>
      <c r="N36" s="397"/>
      <c r="O36" s="397"/>
      <c r="P36" s="397"/>
      <c r="Q36" s="397"/>
      <c r="R36" s="397"/>
      <c r="S36" s="398"/>
      <c r="T36" s="24"/>
    </row>
    <row r="37" spans="1:20" ht="14.65" customHeight="1" x14ac:dyDescent="0.35">
      <c r="A37" s="68"/>
      <c r="B37" s="301" t="s">
        <v>236</v>
      </c>
      <c r="C37" s="469"/>
      <c r="D37" s="339">
        <f t="shared" ref="D37:H37" si="8">IF(D34=$C32+6,-$C33,0)</f>
        <v>0</v>
      </c>
      <c r="E37" s="339">
        <f t="shared" si="8"/>
        <v>0</v>
      </c>
      <c r="F37" s="339">
        <f t="shared" si="8"/>
        <v>0</v>
      </c>
      <c r="G37" s="339">
        <f t="shared" si="8"/>
        <v>0</v>
      </c>
      <c r="H37" s="339">
        <f t="shared" si="8"/>
        <v>0</v>
      </c>
      <c r="I37" s="339">
        <f>IF(I34=$C32+6,-$C33,0)</f>
        <v>0</v>
      </c>
      <c r="J37" s="339">
        <f t="shared" ref="J37:R37" si="9">IF(J34=$C32+6,-$C33,0)</f>
        <v>0</v>
      </c>
      <c r="K37" s="339">
        <f t="shared" si="9"/>
        <v>0</v>
      </c>
      <c r="L37" s="339">
        <f t="shared" si="9"/>
        <v>0</v>
      </c>
      <c r="M37" s="339">
        <f t="shared" si="9"/>
        <v>0</v>
      </c>
      <c r="N37" s="339">
        <f t="shared" si="9"/>
        <v>0</v>
      </c>
      <c r="O37" s="339">
        <f t="shared" si="9"/>
        <v>0</v>
      </c>
      <c r="P37" s="339">
        <f t="shared" si="9"/>
        <v>0</v>
      </c>
      <c r="Q37" s="339">
        <f t="shared" si="9"/>
        <v>0</v>
      </c>
      <c r="R37" s="399">
        <f t="shared" si="9"/>
        <v>0</v>
      </c>
      <c r="S37" s="358"/>
      <c r="T37" s="24"/>
    </row>
    <row r="38" spans="1:20" ht="14.65" customHeight="1" thickBot="1" x14ac:dyDescent="0.4">
      <c r="A38" s="68"/>
      <c r="B38" s="342" t="s">
        <v>237</v>
      </c>
      <c r="C38" s="470"/>
      <c r="D38" s="343"/>
      <c r="E38" s="343"/>
      <c r="F38" s="343"/>
      <c r="G38" s="343"/>
      <c r="H38" s="343"/>
      <c r="I38" s="343">
        <f t="shared" ref="I38:R38" si="10">IF($C$31="ROI",IF(I34&lt;=$C32+5,-$K43/I13,0),IF($C$31="NI",IF(I34&lt;=$C32+5,-$K43/I17,0)))</f>
        <v>0</v>
      </c>
      <c r="J38" s="343">
        <f t="shared" si="10"/>
        <v>0</v>
      </c>
      <c r="K38" s="343">
        <f t="shared" si="10"/>
        <v>0</v>
      </c>
      <c r="L38" s="343">
        <f t="shared" si="10"/>
        <v>0</v>
      </c>
      <c r="M38" s="343">
        <f t="shared" si="10"/>
        <v>0</v>
      </c>
      <c r="N38" s="343">
        <f t="shared" si="10"/>
        <v>0</v>
      </c>
      <c r="O38" s="343">
        <f t="shared" si="10"/>
        <v>0</v>
      </c>
      <c r="P38" s="343">
        <f t="shared" si="10"/>
        <v>0</v>
      </c>
      <c r="Q38" s="343">
        <f t="shared" si="10"/>
        <v>0</v>
      </c>
      <c r="R38" s="400">
        <f t="shared" si="10"/>
        <v>0</v>
      </c>
      <c r="S38" s="345"/>
      <c r="T38" s="24"/>
    </row>
    <row r="39" spans="1:20" ht="14.65" customHeight="1" thickTop="1" x14ac:dyDescent="0.35">
      <c r="A39" s="68"/>
      <c r="B39" s="346" t="s">
        <v>238</v>
      </c>
      <c r="C39" s="471"/>
      <c r="D39" s="347">
        <f t="shared" ref="D39:R39" si="11">SUM(D36:D38)</f>
        <v>0</v>
      </c>
      <c r="E39" s="347">
        <f t="shared" si="11"/>
        <v>0</v>
      </c>
      <c r="F39" s="347">
        <f t="shared" si="11"/>
        <v>0</v>
      </c>
      <c r="G39" s="347">
        <f t="shared" si="11"/>
        <v>0</v>
      </c>
      <c r="H39" s="347">
        <f t="shared" si="11"/>
        <v>0</v>
      </c>
      <c r="I39" s="347">
        <f t="shared" si="11"/>
        <v>0</v>
      </c>
      <c r="J39" s="347">
        <f t="shared" si="11"/>
        <v>0</v>
      </c>
      <c r="K39" s="347">
        <f t="shared" si="11"/>
        <v>0</v>
      </c>
      <c r="L39" s="347">
        <f t="shared" si="11"/>
        <v>0</v>
      </c>
      <c r="M39" s="347">
        <f t="shared" si="11"/>
        <v>0</v>
      </c>
      <c r="N39" s="347">
        <f t="shared" si="11"/>
        <v>0</v>
      </c>
      <c r="O39" s="347">
        <f t="shared" si="11"/>
        <v>0</v>
      </c>
      <c r="P39" s="347">
        <f t="shared" si="11"/>
        <v>0</v>
      </c>
      <c r="Q39" s="347">
        <f t="shared" si="11"/>
        <v>0</v>
      </c>
      <c r="R39" s="401">
        <f t="shared" si="11"/>
        <v>0</v>
      </c>
      <c r="S39" s="349"/>
      <c r="T39" s="24"/>
    </row>
    <row r="40" spans="1:20" ht="14.65" customHeight="1" thickBot="1" x14ac:dyDescent="0.4">
      <c r="A40" s="68"/>
      <c r="B40" s="350" t="s">
        <v>249</v>
      </c>
      <c r="C40" s="472"/>
      <c r="D40" s="351">
        <f t="shared" ref="D40:R40" si="12">IF($C$31="ROI",D39*D14,IF($C$31="NI",D39*D18))</f>
        <v>0</v>
      </c>
      <c r="E40" s="351">
        <f t="shared" si="12"/>
        <v>0</v>
      </c>
      <c r="F40" s="351">
        <f t="shared" si="12"/>
        <v>0</v>
      </c>
      <c r="G40" s="351">
        <f t="shared" si="12"/>
        <v>0</v>
      </c>
      <c r="H40" s="351">
        <f t="shared" si="12"/>
        <v>0</v>
      </c>
      <c r="I40" s="351">
        <f t="shared" si="12"/>
        <v>0</v>
      </c>
      <c r="J40" s="351">
        <f t="shared" si="12"/>
        <v>0</v>
      </c>
      <c r="K40" s="351">
        <f t="shared" si="12"/>
        <v>0</v>
      </c>
      <c r="L40" s="351">
        <f t="shared" si="12"/>
        <v>0</v>
      </c>
      <c r="M40" s="351">
        <f t="shared" si="12"/>
        <v>0</v>
      </c>
      <c r="N40" s="351">
        <f t="shared" si="12"/>
        <v>0</v>
      </c>
      <c r="O40" s="351">
        <f t="shared" si="12"/>
        <v>0</v>
      </c>
      <c r="P40" s="351">
        <f t="shared" si="12"/>
        <v>0</v>
      </c>
      <c r="Q40" s="351">
        <f t="shared" si="12"/>
        <v>0</v>
      </c>
      <c r="R40" s="402">
        <f t="shared" si="12"/>
        <v>0</v>
      </c>
      <c r="S40" s="353">
        <f>ABS(SUM(C40:R40))</f>
        <v>0</v>
      </c>
      <c r="T40" s="24"/>
    </row>
    <row r="41" spans="1:20" ht="14.65" customHeight="1" x14ac:dyDescent="0.35">
      <c r="A41" s="68"/>
      <c r="B41" s="354"/>
      <c r="C41" s="403"/>
      <c r="D41" s="337"/>
      <c r="E41" s="337"/>
      <c r="F41" s="337"/>
      <c r="G41" s="337"/>
      <c r="H41" s="337"/>
      <c r="I41" s="337"/>
      <c r="J41" s="337"/>
      <c r="K41" s="337"/>
      <c r="L41" s="338"/>
      <c r="M41" s="404"/>
      <c r="N41" s="405"/>
      <c r="O41" s="405"/>
      <c r="P41" s="405"/>
      <c r="Q41" s="405"/>
      <c r="R41" s="405"/>
      <c r="S41" s="374"/>
      <c r="T41" s="24"/>
    </row>
    <row r="42" spans="1:20" ht="14.65" customHeight="1" x14ac:dyDescent="0.35">
      <c r="A42" s="68"/>
      <c r="B42" s="358"/>
      <c r="C42" s="474"/>
      <c r="D42" s="474" t="s">
        <v>127</v>
      </c>
      <c r="E42" s="444" t="s">
        <v>128</v>
      </c>
      <c r="F42" s="444" t="s">
        <v>129</v>
      </c>
      <c r="G42" s="444" t="s">
        <v>130</v>
      </c>
      <c r="H42" s="444" t="s">
        <v>131</v>
      </c>
      <c r="I42" s="444" t="s">
        <v>132</v>
      </c>
      <c r="J42" s="444" t="s">
        <v>149</v>
      </c>
      <c r="K42" s="444" t="s">
        <v>144</v>
      </c>
      <c r="L42" s="359"/>
      <c r="M42" s="76"/>
      <c r="S42" s="24"/>
    </row>
    <row r="43" spans="1:20" ht="14.65" customHeight="1" x14ac:dyDescent="0.35">
      <c r="A43" s="68"/>
      <c r="B43" s="475" t="s">
        <v>240</v>
      </c>
      <c r="C43" s="474"/>
      <c r="D43" s="476">
        <f>IF(C31="ROI",D36*D$14/SUMIF($I$34:$R$34,"&lt;="&amp;$C32+5,$I$12:$R$12),IF(C31="NI",D36*D$18/SUMIF($I$34:$R$34,"&lt;="&amp;$C32+5,$I$16:$R$16)))</f>
        <v>0</v>
      </c>
      <c r="E43" s="477">
        <f>IF(C31="ROI",E36*E$14/SUMIF($I$34:$R$34,"&lt;="&amp;$C32+5,$I$12:$R$12),IF(C31="NI",E36*E$18/SUMIF($I$34:$R$34,"&lt;="&amp;$C32+5,$I$16:$R$16)))</f>
        <v>0</v>
      </c>
      <c r="F43" s="477">
        <f>IF(C31="ROI",F36*F$14/SUMIF($I$34:$R$34,"&lt;="&amp;$C32+5,$I$12:$R$12),IF(C31="NI",F36*F$18/SUMIF($I$34:$R$34,"&lt;="&amp;$C32+5,$I$16:$R$16)))</f>
        <v>0</v>
      </c>
      <c r="G43" s="477">
        <f>IF(C31="ROI",G36*G$14/SUMIF($I$34:$R$34,"&lt;="&amp;$C32+5,$I$12:$R$12),IF(C31="NI",G36*G$18/SUMIF($I$34:$R$34,"&lt;="&amp;$C32+5,$I$16:$R$16)))</f>
        <v>0</v>
      </c>
      <c r="H43" s="477">
        <f>IF(C31="ROI",H36*H$14/SUMIF($I$34:$R$34,"&lt;="&amp;$C32+5,$I$12:$R$12),IF(C31="NI",H36*H$18/SUMIF($I$34:$R$34,"&lt;="&amp;$C32+5,$I$16:$R$16)))</f>
        <v>0</v>
      </c>
      <c r="I43" s="477">
        <f>IF(C31="ROI",I36*I$14/SUMIF($I$34:$R$34,"&lt;="&amp;$C32+5,$I$12:$R$12),IF(C31="NI",I36*I$18/SUMIF($I$34:$R$34,"&lt;="&amp;$C32+5,$I$16:$R$16)))</f>
        <v>0</v>
      </c>
      <c r="J43" s="477">
        <f>IF(C31="ROI",SUMPRODUCT($F$14:$R$14,F37:R37)/SUMIF(I34:R34,"&lt;="&amp;C32+5,$I$12:$R$12),IF(C31="NI",SUMPRODUCT($F$18:$R$18,F37:R37)/SUMIF(I34:R34,"&lt;="&amp;C32+5,$I$16:$R$16)))</f>
        <v>0</v>
      </c>
      <c r="K43" s="445">
        <f>SUM(D43:J43)</f>
        <v>0</v>
      </c>
      <c r="L43" s="359"/>
      <c r="M43" s="76"/>
      <c r="S43" s="24"/>
      <c r="T43" s="24"/>
    </row>
    <row r="44" spans="1:20" ht="14.65" customHeight="1" thickBot="1" x14ac:dyDescent="0.4">
      <c r="A44" s="68"/>
      <c r="B44" s="360"/>
      <c r="C44" s="361"/>
      <c r="D44" s="362"/>
      <c r="E44" s="362"/>
      <c r="F44" s="362"/>
      <c r="G44" s="362"/>
      <c r="H44" s="362"/>
      <c r="I44" s="362"/>
      <c r="J44" s="362"/>
      <c r="K44" s="362"/>
      <c r="L44" s="363"/>
      <c r="M44" s="76"/>
      <c r="S44" s="24"/>
    </row>
    <row r="45" spans="1:20" ht="25" customHeight="1" x14ac:dyDescent="0.35">
      <c r="A45" s="68"/>
      <c r="S45" s="24"/>
    </row>
    <row r="46" spans="1:20" ht="25" customHeight="1" thickBot="1" x14ac:dyDescent="0.4">
      <c r="A46" s="68"/>
      <c r="S46" s="24"/>
    </row>
    <row r="47" spans="1:20" ht="20.149999999999999" customHeight="1" thickBot="1" x14ac:dyDescent="0.4">
      <c r="A47" s="68"/>
      <c r="B47" s="308" t="s">
        <v>241</v>
      </c>
      <c r="S47" s="24"/>
    </row>
    <row r="48" spans="1:20" ht="14.65" customHeight="1" x14ac:dyDescent="0.35">
      <c r="A48" s="68"/>
      <c r="B48" s="392" t="s">
        <v>232</v>
      </c>
      <c r="C48" s="364">
        <v>5</v>
      </c>
      <c r="D48" s="612" t="s">
        <v>233</v>
      </c>
      <c r="E48" s="613"/>
      <c r="F48" s="613"/>
      <c r="G48" s="613"/>
      <c r="H48" s="613"/>
      <c r="I48" s="613"/>
      <c r="J48" s="613"/>
      <c r="K48" s="613"/>
      <c r="L48" s="613"/>
      <c r="M48" s="613"/>
      <c r="N48" s="613"/>
      <c r="O48" s="613"/>
      <c r="P48" s="613"/>
      <c r="Q48" s="613"/>
      <c r="R48" s="613"/>
      <c r="S48" s="614"/>
      <c r="T48" s="24"/>
    </row>
    <row r="49" spans="1:20" ht="14.65" customHeight="1" thickBot="1" x14ac:dyDescent="0.4">
      <c r="A49" s="68"/>
      <c r="B49" s="73" t="s">
        <v>234</v>
      </c>
      <c r="C49" s="329">
        <v>0</v>
      </c>
      <c r="D49" s="615" t="s">
        <v>233</v>
      </c>
      <c r="E49" s="616"/>
      <c r="F49" s="616"/>
      <c r="G49" s="616"/>
      <c r="H49" s="616"/>
      <c r="I49" s="616"/>
      <c r="J49" s="616"/>
      <c r="K49" s="616"/>
      <c r="L49" s="616"/>
      <c r="M49" s="616"/>
      <c r="N49" s="616"/>
      <c r="O49" s="616"/>
      <c r="P49" s="616"/>
      <c r="Q49" s="616"/>
      <c r="R49" s="616"/>
      <c r="S49" s="617"/>
      <c r="T49" s="24"/>
    </row>
    <row r="50" spans="1:20" ht="14.65" customHeight="1" x14ac:dyDescent="0.35">
      <c r="A50" s="68"/>
      <c r="B50" s="519"/>
      <c r="C50" s="80"/>
      <c r="D50" s="406">
        <v>1</v>
      </c>
      <c r="E50" s="406">
        <v>2</v>
      </c>
      <c r="F50" s="406">
        <v>3</v>
      </c>
      <c r="G50" s="406">
        <v>4</v>
      </c>
      <c r="H50" s="406">
        <v>5</v>
      </c>
      <c r="I50" s="406">
        <v>6</v>
      </c>
      <c r="J50" s="406">
        <v>7</v>
      </c>
      <c r="K50" s="406">
        <v>8</v>
      </c>
      <c r="L50" s="406">
        <v>9</v>
      </c>
      <c r="M50" s="406">
        <v>10</v>
      </c>
      <c r="N50" s="406">
        <v>11</v>
      </c>
      <c r="O50" s="406">
        <v>12</v>
      </c>
      <c r="P50" s="406">
        <v>13</v>
      </c>
      <c r="Q50" s="406">
        <v>14</v>
      </c>
      <c r="R50" s="406">
        <v>15</v>
      </c>
      <c r="S50" s="407"/>
    </row>
    <row r="51" spans="1:20" ht="14.65" customHeight="1" thickBot="1" x14ac:dyDescent="0.4">
      <c r="A51" s="68"/>
      <c r="B51" s="591"/>
      <c r="C51" s="393"/>
      <c r="D51" s="408" t="s">
        <v>127</v>
      </c>
      <c r="E51" s="408" t="s">
        <v>128</v>
      </c>
      <c r="F51" s="408" t="s">
        <v>129</v>
      </c>
      <c r="G51" s="408" t="s">
        <v>130</v>
      </c>
      <c r="H51" s="408" t="s">
        <v>131</v>
      </c>
      <c r="I51" s="409" t="s">
        <v>132</v>
      </c>
      <c r="J51" s="408" t="s">
        <v>133</v>
      </c>
      <c r="K51" s="408" t="s">
        <v>134</v>
      </c>
      <c r="L51" s="408" t="s">
        <v>135</v>
      </c>
      <c r="M51" s="408" t="s">
        <v>136</v>
      </c>
      <c r="N51" s="408" t="s">
        <v>137</v>
      </c>
      <c r="O51" s="408" t="s">
        <v>138</v>
      </c>
      <c r="P51" s="408" t="s">
        <v>139</v>
      </c>
      <c r="Q51" s="408" t="s">
        <v>174</v>
      </c>
      <c r="R51" s="408" t="s">
        <v>175</v>
      </c>
      <c r="S51" s="410" t="s">
        <v>144</v>
      </c>
    </row>
    <row r="52" spans="1:20" ht="14.65" customHeight="1" x14ac:dyDescent="0.35">
      <c r="A52" s="68"/>
      <c r="B52" s="335" t="s">
        <v>235</v>
      </c>
      <c r="C52" s="481"/>
      <c r="D52" s="394"/>
      <c r="E52" s="394"/>
      <c r="F52" s="394"/>
      <c r="G52" s="394"/>
      <c r="H52" s="394"/>
      <c r="I52" s="394"/>
      <c r="J52" s="395"/>
      <c r="K52" s="337"/>
      <c r="L52" s="337"/>
      <c r="M52" s="337"/>
      <c r="N52" s="337"/>
      <c r="O52" s="337"/>
      <c r="P52" s="337"/>
      <c r="Q52" s="337"/>
      <c r="R52" s="395"/>
      <c r="S52" s="398"/>
      <c r="T52" s="24"/>
    </row>
    <row r="53" spans="1:20" ht="14.65" customHeight="1" x14ac:dyDescent="0.35">
      <c r="A53" s="68"/>
      <c r="B53" s="301" t="s">
        <v>236</v>
      </c>
      <c r="C53" s="469"/>
      <c r="D53" s="339">
        <f t="shared" ref="D53:R53" si="13">IF(D50=$C48+6,-$C49,0)</f>
        <v>0</v>
      </c>
      <c r="E53" s="339">
        <f t="shared" si="13"/>
        <v>0</v>
      </c>
      <c r="F53" s="339">
        <f t="shared" si="13"/>
        <v>0</v>
      </c>
      <c r="G53" s="339">
        <f t="shared" si="13"/>
        <v>0</v>
      </c>
      <c r="H53" s="339">
        <f t="shared" si="13"/>
        <v>0</v>
      </c>
      <c r="I53" s="339">
        <f t="shared" si="13"/>
        <v>0</v>
      </c>
      <c r="J53" s="339">
        <f t="shared" si="13"/>
        <v>0</v>
      </c>
      <c r="K53" s="339">
        <f t="shared" si="13"/>
        <v>0</v>
      </c>
      <c r="L53" s="339">
        <f t="shared" si="13"/>
        <v>0</v>
      </c>
      <c r="M53" s="339">
        <f t="shared" si="13"/>
        <v>0</v>
      </c>
      <c r="N53" s="339">
        <f t="shared" si="13"/>
        <v>0</v>
      </c>
      <c r="O53" s="339">
        <f t="shared" si="13"/>
        <v>0</v>
      </c>
      <c r="P53" s="339">
        <f t="shared" si="13"/>
        <v>0</v>
      </c>
      <c r="Q53" s="339">
        <f t="shared" si="13"/>
        <v>0</v>
      </c>
      <c r="R53" s="340">
        <f t="shared" si="13"/>
        <v>0</v>
      </c>
      <c r="S53" s="301"/>
      <c r="T53" s="24"/>
    </row>
    <row r="54" spans="1:20" ht="14.65" customHeight="1" thickBot="1" x14ac:dyDescent="0.4">
      <c r="A54" s="68"/>
      <c r="B54" s="342" t="s">
        <v>237</v>
      </c>
      <c r="C54" s="470"/>
      <c r="D54" s="343"/>
      <c r="E54" s="343"/>
      <c r="F54" s="343"/>
      <c r="G54" s="343"/>
      <c r="H54" s="343"/>
      <c r="I54" s="343">
        <f t="shared" ref="I54:R54" si="14">IF($C$31="ROI",IF(I50&lt;=$C48+5,-$K59/I$13,0),IF($C$31="NI",IF(I50&lt;=$C48+5,-$K59/I$17,0)))</f>
        <v>0</v>
      </c>
      <c r="J54" s="343">
        <f t="shared" si="14"/>
        <v>0</v>
      </c>
      <c r="K54" s="343">
        <f t="shared" si="14"/>
        <v>0</v>
      </c>
      <c r="L54" s="343">
        <f t="shared" si="14"/>
        <v>0</v>
      </c>
      <c r="M54" s="343">
        <f t="shared" si="14"/>
        <v>0</v>
      </c>
      <c r="N54" s="343">
        <f t="shared" si="14"/>
        <v>0</v>
      </c>
      <c r="O54" s="343">
        <f t="shared" si="14"/>
        <v>0</v>
      </c>
      <c r="P54" s="343">
        <f t="shared" si="14"/>
        <v>0</v>
      </c>
      <c r="Q54" s="343">
        <f t="shared" si="14"/>
        <v>0</v>
      </c>
      <c r="R54" s="344">
        <f t="shared" si="14"/>
        <v>0</v>
      </c>
      <c r="S54" s="342"/>
      <c r="T54" s="24"/>
    </row>
    <row r="55" spans="1:20" ht="14.65" customHeight="1" thickTop="1" x14ac:dyDescent="0.35">
      <c r="A55" s="68"/>
      <c r="B55" s="346" t="s">
        <v>238</v>
      </c>
      <c r="C55" s="471"/>
      <c r="D55" s="347">
        <f t="shared" ref="D55:R55" si="15">SUM(D52:D54)</f>
        <v>0</v>
      </c>
      <c r="E55" s="347">
        <f t="shared" si="15"/>
        <v>0</v>
      </c>
      <c r="F55" s="347">
        <f t="shared" si="15"/>
        <v>0</v>
      </c>
      <c r="G55" s="347">
        <f t="shared" si="15"/>
        <v>0</v>
      </c>
      <c r="H55" s="347">
        <f t="shared" si="15"/>
        <v>0</v>
      </c>
      <c r="I55" s="347">
        <f t="shared" si="15"/>
        <v>0</v>
      </c>
      <c r="J55" s="347">
        <f t="shared" si="15"/>
        <v>0</v>
      </c>
      <c r="K55" s="347">
        <f t="shared" si="15"/>
        <v>0</v>
      </c>
      <c r="L55" s="347">
        <f t="shared" si="15"/>
        <v>0</v>
      </c>
      <c r="M55" s="347">
        <f t="shared" si="15"/>
        <v>0</v>
      </c>
      <c r="N55" s="347">
        <f t="shared" si="15"/>
        <v>0</v>
      </c>
      <c r="O55" s="347">
        <f t="shared" si="15"/>
        <v>0</v>
      </c>
      <c r="P55" s="347">
        <f t="shared" si="15"/>
        <v>0</v>
      </c>
      <c r="Q55" s="347">
        <f t="shared" si="15"/>
        <v>0</v>
      </c>
      <c r="R55" s="348">
        <f t="shared" si="15"/>
        <v>0</v>
      </c>
      <c r="S55" s="349"/>
      <c r="T55" s="24"/>
    </row>
    <row r="56" spans="1:20" ht="14.65" customHeight="1" thickBot="1" x14ac:dyDescent="0.4">
      <c r="A56" s="68"/>
      <c r="B56" s="350" t="s">
        <v>249</v>
      </c>
      <c r="C56" s="472"/>
      <c r="D56" s="351">
        <f t="shared" ref="D56:R56" si="16">IF($C$31="ROI",D55*D14,IF($C$31="NI",D55*D18))</f>
        <v>0</v>
      </c>
      <c r="E56" s="351">
        <f t="shared" si="16"/>
        <v>0</v>
      </c>
      <c r="F56" s="351">
        <f t="shared" si="16"/>
        <v>0</v>
      </c>
      <c r="G56" s="351">
        <f t="shared" si="16"/>
        <v>0</v>
      </c>
      <c r="H56" s="351">
        <f t="shared" si="16"/>
        <v>0</v>
      </c>
      <c r="I56" s="351">
        <f t="shared" si="16"/>
        <v>0</v>
      </c>
      <c r="J56" s="351">
        <f t="shared" si="16"/>
        <v>0</v>
      </c>
      <c r="K56" s="351">
        <f t="shared" si="16"/>
        <v>0</v>
      </c>
      <c r="L56" s="351">
        <f t="shared" si="16"/>
        <v>0</v>
      </c>
      <c r="M56" s="351">
        <f t="shared" si="16"/>
        <v>0</v>
      </c>
      <c r="N56" s="351">
        <f t="shared" si="16"/>
        <v>0</v>
      </c>
      <c r="O56" s="351">
        <f t="shared" si="16"/>
        <v>0</v>
      </c>
      <c r="P56" s="351">
        <f t="shared" si="16"/>
        <v>0</v>
      </c>
      <c r="Q56" s="351">
        <f t="shared" si="16"/>
        <v>0</v>
      </c>
      <c r="R56" s="352">
        <f t="shared" si="16"/>
        <v>0</v>
      </c>
      <c r="S56" s="411">
        <v>0</v>
      </c>
      <c r="T56" s="24"/>
    </row>
    <row r="57" spans="1:20" ht="14.65" customHeight="1" x14ac:dyDescent="0.35">
      <c r="A57" s="68"/>
      <c r="B57" s="354"/>
      <c r="C57" s="412"/>
      <c r="D57" s="413"/>
      <c r="E57" s="413"/>
      <c r="F57" s="413"/>
      <c r="G57" s="413"/>
      <c r="H57" s="413"/>
      <c r="I57" s="413"/>
      <c r="J57" s="413"/>
      <c r="K57" s="413"/>
      <c r="L57" s="368"/>
      <c r="M57" s="414"/>
      <c r="N57" s="415"/>
      <c r="O57" s="415"/>
      <c r="P57" s="415"/>
      <c r="Q57" s="415"/>
      <c r="R57" s="415"/>
      <c r="S57" s="416"/>
      <c r="T57" s="24"/>
    </row>
    <row r="58" spans="1:20" ht="14.65" customHeight="1" x14ac:dyDescent="0.35">
      <c r="A58" s="68"/>
      <c r="B58" s="358"/>
      <c r="C58" s="474"/>
      <c r="D58" s="474" t="s">
        <v>127</v>
      </c>
      <c r="E58" s="444" t="s">
        <v>128</v>
      </c>
      <c r="F58" s="444" t="s">
        <v>129</v>
      </c>
      <c r="G58" s="444" t="s">
        <v>130</v>
      </c>
      <c r="H58" s="444" t="s">
        <v>131</v>
      </c>
      <c r="I58" s="444" t="s">
        <v>132</v>
      </c>
      <c r="J58" s="444" t="s">
        <v>149</v>
      </c>
      <c r="K58" s="444" t="s">
        <v>144</v>
      </c>
      <c r="L58" s="359"/>
      <c r="M58" s="76"/>
      <c r="S58" s="24"/>
    </row>
    <row r="59" spans="1:20" ht="14.65" customHeight="1" x14ac:dyDescent="0.35">
      <c r="A59" s="68"/>
      <c r="B59" s="475" t="s">
        <v>240</v>
      </c>
      <c r="C59" s="474"/>
      <c r="D59" s="476">
        <f>IF(C31="ROI",D52*D$14/SUMIF($I$50:$R$50,"&lt;="&amp;$C48+5,$I$12:$R$12),IF(C31="NI",D52*D$18/SUMIF($I$50:$R$50,"&lt;="&amp;$C48+5,$I$16:$R$16)))</f>
        <v>0</v>
      </c>
      <c r="E59" s="477">
        <f>IF(C31="ROI",E52*E$14/SUMIF($I$50:$R$50,"&lt;="&amp;$C48+5,$I$12:$R$12),IF(C31="NI",E52*E$18/SUMIF($I$50:$R$50,"&lt;="&amp;$C48+5,$I$16:$R$16)))</f>
        <v>0</v>
      </c>
      <c r="F59" s="477">
        <f>IF(C31="ROI",F52*F$14/SUMIF($I$50:$R$50,"&lt;="&amp;$C48+5,$I$12:$R$12),IF(C31="NI",F52*F$18/SUMIF($I$50:$R$50,"&lt;="&amp;$C48+5,$I$16:$R$16)))</f>
        <v>0</v>
      </c>
      <c r="G59" s="477">
        <f>IF(C31="ROI",G52*G$14/SUMIF($I$50:$R$50,"&lt;="&amp;$C48+5,$I$12:$R$12),IF(C31="NI",G52*G$18/SUMIF($I$50:$R$50,"&lt;="&amp;$C48+5,$I$16:$R$16)))</f>
        <v>0</v>
      </c>
      <c r="H59" s="477">
        <f>IF(C31="ROI",H52*H$14/SUMIF($I$50:$R$50,"&lt;="&amp;$C48+5,$I$12:$R$12),IF(C31="NI",H52*H$18/SUMIF($I$50:$R$50,"&lt;="&amp;$C48+5,$I$16:$R$16)))</f>
        <v>0</v>
      </c>
      <c r="I59" s="477">
        <f>IF(C31="ROI",I52*I$14/SUMIF($I$50:$R$50,"&lt;="&amp;$C48+5,$I$12:$R$12),IF(C31="NI",I52*I$18/SUMIF($I$50:$R$50,"&lt;="&amp;$C48+5,$I$16:$R$16)))</f>
        <v>0</v>
      </c>
      <c r="J59" s="477">
        <f>IF(C31="ROI",SUMPRODUCT($F$14:$R$14,F53:R53)/SUMIF(I50:R50,"&lt;="&amp;C48+5,$I$12:$R$12),IF(C31="NI",SUMPRODUCT($F$18:$R$18,F53:R53)/SUMIF(I50:R50,"&lt;="&amp;C48+5,$I$16:$R$16)))</f>
        <v>0</v>
      </c>
      <c r="K59" s="445">
        <f>SUM(D59:J59)</f>
        <v>0</v>
      </c>
      <c r="L59" s="359"/>
      <c r="M59" s="76"/>
      <c r="S59" s="24"/>
      <c r="T59" s="24"/>
    </row>
    <row r="60" spans="1:20" ht="14.65" customHeight="1" thickBot="1" x14ac:dyDescent="0.4">
      <c r="A60" s="68"/>
      <c r="B60" s="360"/>
      <c r="C60" s="417"/>
      <c r="D60" s="418"/>
      <c r="E60" s="418"/>
      <c r="F60" s="362"/>
      <c r="G60" s="418"/>
      <c r="H60" s="418"/>
      <c r="I60" s="362"/>
      <c r="J60" s="418"/>
      <c r="K60" s="418"/>
      <c r="L60" s="371"/>
      <c r="M60" s="76"/>
      <c r="S60" s="24"/>
    </row>
    <row r="61" spans="1:20" ht="14.65" customHeight="1" x14ac:dyDescent="0.35">
      <c r="A61" s="68"/>
      <c r="E61" s="70"/>
      <c r="S61" s="24"/>
    </row>
    <row r="62" spans="1:20" ht="14.65" customHeight="1" x14ac:dyDescent="0.35">
      <c r="A62" s="68"/>
      <c r="B62" s="69" t="s">
        <v>151</v>
      </c>
      <c r="S62" s="24"/>
    </row>
    <row r="63" spans="1:20" ht="15" customHeight="1" thickBot="1" x14ac:dyDescent="0.4">
      <c r="A63" s="68"/>
      <c r="S63" s="24"/>
    </row>
    <row r="64" spans="1:20" ht="19" customHeight="1" thickTop="1" x14ac:dyDescent="0.45">
      <c r="A64" s="71"/>
      <c r="B64" s="480" t="s">
        <v>152</v>
      </c>
      <c r="C64" s="375" t="s">
        <v>153</v>
      </c>
      <c r="S64" s="24"/>
    </row>
    <row r="65" spans="1:19" ht="14.65" customHeight="1" x14ac:dyDescent="0.35">
      <c r="A65" s="71"/>
      <c r="B65" s="68" t="s">
        <v>154</v>
      </c>
      <c r="C65" s="419" t="s">
        <v>134</v>
      </c>
      <c r="S65" s="24"/>
    </row>
    <row r="66" spans="1:19" ht="14.65" customHeight="1" x14ac:dyDescent="0.35">
      <c r="A66" s="71"/>
      <c r="B66" s="478" t="s">
        <v>242</v>
      </c>
      <c r="C66" s="376">
        <f>F25</f>
        <v>104</v>
      </c>
      <c r="S66" s="24"/>
    </row>
    <row r="67" spans="1:19" ht="14.65" customHeight="1" x14ac:dyDescent="0.35">
      <c r="A67" s="71"/>
      <c r="B67" s="478" t="s">
        <v>221</v>
      </c>
      <c r="C67" s="377">
        <f>K38</f>
        <v>0</v>
      </c>
      <c r="S67" s="24"/>
    </row>
    <row r="68" spans="1:19" ht="14.65" customHeight="1" x14ac:dyDescent="0.35">
      <c r="A68" s="71"/>
      <c r="B68" s="478" t="s">
        <v>222</v>
      </c>
      <c r="C68" s="377">
        <f>K54</f>
        <v>0</v>
      </c>
      <c r="S68" s="24"/>
    </row>
    <row r="69" spans="1:19" ht="14.65" customHeight="1" x14ac:dyDescent="0.35">
      <c r="A69" s="71"/>
      <c r="B69" s="68" t="s">
        <v>155</v>
      </c>
      <c r="C69" s="378"/>
      <c r="S69" s="24"/>
    </row>
    <row r="70" spans="1:19" ht="14.65" customHeight="1" thickBot="1" x14ac:dyDescent="0.4">
      <c r="A70" s="71"/>
      <c r="B70" s="68"/>
      <c r="C70" s="378"/>
      <c r="S70" s="24"/>
    </row>
    <row r="71" spans="1:19" ht="15" customHeight="1" thickTop="1" thickBot="1" x14ac:dyDescent="0.4">
      <c r="A71" s="71"/>
      <c r="B71" s="479" t="s">
        <v>144</v>
      </c>
      <c r="C71" s="379">
        <f>SUM(C66:C68)</f>
        <v>104</v>
      </c>
      <c r="S71" s="24"/>
    </row>
    <row r="72" spans="1:19" ht="15.4" customHeight="1" thickTop="1" x14ac:dyDescent="0.35">
      <c r="A72" s="71"/>
      <c r="B72" s="373"/>
      <c r="C72" s="378"/>
      <c r="S72" s="24"/>
    </row>
    <row r="73" spans="1:19" ht="15.4" customHeight="1" thickBot="1" x14ac:dyDescent="0.4">
      <c r="A73" s="71"/>
      <c r="B73" s="72"/>
      <c r="C73" s="381"/>
      <c r="S73" s="24"/>
    </row>
    <row r="74" spans="1:19" ht="15" customHeight="1" x14ac:dyDescent="0.35">
      <c r="A74" s="68"/>
      <c r="B74" s="374"/>
      <c r="C74" s="374"/>
      <c r="I74" s="24"/>
      <c r="J74" s="24"/>
      <c r="K74" s="24"/>
      <c r="L74" s="24"/>
      <c r="M74" s="24"/>
      <c r="N74" s="24"/>
      <c r="O74" s="24"/>
      <c r="P74" s="24"/>
      <c r="Q74" s="24"/>
      <c r="R74" s="24"/>
      <c r="S74" s="24"/>
    </row>
    <row r="75" spans="1:19" ht="14.65" customHeight="1" x14ac:dyDescent="0.25"/>
    <row r="76" spans="1:19" ht="14.65" customHeight="1" x14ac:dyDescent="0.25"/>
    <row r="77" spans="1:19" ht="14.65" customHeight="1" x14ac:dyDescent="0.35">
      <c r="C77" s="24" t="s">
        <v>12</v>
      </c>
    </row>
    <row r="78" spans="1:19" ht="14.65" customHeight="1" x14ac:dyDescent="0.25"/>
    <row r="79" spans="1:19" ht="14.65" customHeight="1" x14ac:dyDescent="0.25"/>
  </sheetData>
  <mergeCells count="12">
    <mergeCell ref="B50:B51"/>
    <mergeCell ref="B3:R3"/>
    <mergeCell ref="D21:I21"/>
    <mergeCell ref="B23:B24"/>
    <mergeCell ref="D23:H23"/>
    <mergeCell ref="D27:I27"/>
    <mergeCell ref="D31:S31"/>
    <mergeCell ref="D32:S32"/>
    <mergeCell ref="D33:S33"/>
    <mergeCell ref="B34:B35"/>
    <mergeCell ref="D48:S48"/>
    <mergeCell ref="D49:S49"/>
  </mergeCells>
  <conditionalFormatting sqref="S40">
    <cfRule type="cellIs" dxfId="3" priority="1" operator="greaterThan">
      <formula>0.5</formula>
    </cfRule>
  </conditionalFormatting>
  <dataValidations count="2">
    <dataValidation type="list" allowBlank="1" showInputMessage="1" showErrorMessage="1" sqref="C27 C21:C24" xr:uid="{00000000-0002-0000-0500-000000000000}">
      <formula1>"YES, NO"</formula1>
    </dataValidation>
    <dataValidation type="list" allowBlank="1" showInputMessage="1" showErrorMessage="1" sqref="C31" xr:uid="{00000000-0002-0000-0500-000001000000}">
      <formula1>"ROI, NI"</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79"/>
  <sheetViews>
    <sheetView zoomScale="80" zoomScaleNormal="80" workbookViewId="0">
      <selection activeCell="E71" sqref="E71"/>
    </sheetView>
  </sheetViews>
  <sheetFormatPr defaultColWidth="0" defaultRowHeight="12.5" zeroHeight="1" x14ac:dyDescent="0.25"/>
  <cols>
    <col min="1" max="1" width="3.54296875" style="5" customWidth="1"/>
    <col min="2" max="2" width="58.7265625" style="5" customWidth="1"/>
    <col min="3" max="19" width="10.54296875" style="5" customWidth="1"/>
    <col min="20" max="21" width="9.1796875" style="5" customWidth="1"/>
    <col min="22" max="16384" width="9.1796875" style="5" hidden="1"/>
  </cols>
  <sheetData>
    <row r="1" spans="1:20" ht="18.399999999999999" customHeight="1" x14ac:dyDescent="0.45">
      <c r="B1" s="284" t="s">
        <v>250</v>
      </c>
      <c r="T1" s="24"/>
    </row>
    <row r="2" spans="1:20" ht="24" customHeight="1" thickBot="1" x14ac:dyDescent="0.4">
      <c r="A2" s="68"/>
      <c r="B2" s="67"/>
      <c r="T2" s="24"/>
    </row>
    <row r="3" spans="1:20" ht="32.5" customHeight="1" thickBot="1" x14ac:dyDescent="0.4">
      <c r="A3" s="68"/>
      <c r="B3" s="592" t="s">
        <v>251</v>
      </c>
      <c r="C3" s="593"/>
      <c r="D3" s="593"/>
      <c r="E3" s="593"/>
      <c r="F3" s="593"/>
      <c r="G3" s="593"/>
      <c r="H3" s="593"/>
      <c r="I3" s="593"/>
      <c r="J3" s="593"/>
      <c r="K3" s="593"/>
      <c r="L3" s="593"/>
      <c r="M3" s="593"/>
      <c r="N3" s="593"/>
      <c r="O3" s="593"/>
      <c r="P3" s="593"/>
      <c r="Q3" s="593"/>
      <c r="R3" s="593"/>
      <c r="S3" s="594"/>
      <c r="T3" s="24"/>
    </row>
    <row r="4" spans="1:20" ht="13" customHeight="1" thickBot="1" x14ac:dyDescent="0.4">
      <c r="A4" s="68"/>
      <c r="B4" s="283"/>
      <c r="C4" s="283"/>
      <c r="D4" s="283"/>
      <c r="E4" s="283"/>
      <c r="F4" s="283"/>
      <c r="G4" s="283"/>
      <c r="H4" s="283"/>
      <c r="I4" s="283"/>
      <c r="J4" s="283"/>
      <c r="K4" s="283"/>
      <c r="L4" s="283"/>
      <c r="M4" s="283"/>
      <c r="T4" s="24"/>
    </row>
    <row r="5" spans="1:20" ht="14.65" customHeight="1" thickBot="1" x14ac:dyDescent="0.4">
      <c r="A5" s="68"/>
      <c r="B5" s="67"/>
      <c r="C5" s="420" t="s">
        <v>125</v>
      </c>
      <c r="D5" s="382" t="s">
        <v>126</v>
      </c>
      <c r="E5" s="382" t="s">
        <v>127</v>
      </c>
      <c r="F5" s="286" t="s">
        <v>128</v>
      </c>
      <c r="G5" s="382" t="s">
        <v>129</v>
      </c>
      <c r="H5" s="382" t="s">
        <v>130</v>
      </c>
      <c r="I5" s="421" t="s">
        <v>131</v>
      </c>
      <c r="J5" s="382" t="s">
        <v>132</v>
      </c>
      <c r="K5" s="382" t="s">
        <v>133</v>
      </c>
      <c r="L5" s="382" t="s">
        <v>134</v>
      </c>
      <c r="M5" s="382" t="s">
        <v>135</v>
      </c>
      <c r="N5" s="382" t="s">
        <v>136</v>
      </c>
      <c r="O5" s="382" t="s">
        <v>137</v>
      </c>
      <c r="P5" s="382" t="s">
        <v>138</v>
      </c>
      <c r="Q5" s="382" t="s">
        <v>139</v>
      </c>
      <c r="R5" s="382" t="s">
        <v>174</v>
      </c>
      <c r="S5" s="422" t="s">
        <v>175</v>
      </c>
      <c r="T5" s="80"/>
    </row>
    <row r="6" spans="1:20" ht="14.65" customHeight="1" x14ac:dyDescent="0.35">
      <c r="A6" s="68"/>
      <c r="B6" s="289" t="s">
        <v>177</v>
      </c>
      <c r="C6" s="290">
        <v>5.3999999999999999E-2</v>
      </c>
      <c r="D6" s="291">
        <v>5.3999999999999999E-2</v>
      </c>
      <c r="E6" s="291">
        <v>5.3999999999999999E-2</v>
      </c>
      <c r="F6" s="291">
        <v>5.3999999999999999E-2</v>
      </c>
      <c r="G6" s="291">
        <v>5.3999999999999999E-2</v>
      </c>
      <c r="H6" s="291">
        <v>5.3999999999999999E-2</v>
      </c>
      <c r="I6" s="291">
        <v>5.3999999999999999E-2</v>
      </c>
      <c r="J6" s="291">
        <v>5.3999999999999999E-2</v>
      </c>
      <c r="K6" s="291">
        <v>5.3999999999999999E-2</v>
      </c>
      <c r="L6" s="291">
        <v>5.3999999999999999E-2</v>
      </c>
      <c r="M6" s="291">
        <v>5.3999999999999999E-2</v>
      </c>
      <c r="N6" s="291">
        <v>5.3999999999999999E-2</v>
      </c>
      <c r="O6" s="291">
        <v>5.3999999999999999E-2</v>
      </c>
      <c r="P6" s="291">
        <v>5.3999999999999999E-2</v>
      </c>
      <c r="Q6" s="291">
        <v>5.3999999999999999E-2</v>
      </c>
      <c r="R6" s="291">
        <v>5.3999999999999999E-2</v>
      </c>
      <c r="S6" s="484">
        <v>5.3999999999999999E-2</v>
      </c>
      <c r="T6" s="297"/>
    </row>
    <row r="7" spans="1:20" ht="14.65" customHeight="1" thickBot="1" x14ac:dyDescent="0.4">
      <c r="A7" s="68"/>
      <c r="B7" s="293" t="s">
        <v>178</v>
      </c>
      <c r="C7" s="294">
        <v>0.02</v>
      </c>
      <c r="D7" s="295">
        <v>0.02</v>
      </c>
      <c r="E7" s="295">
        <v>8.1000000000000003E-2</v>
      </c>
      <c r="F7" s="295">
        <v>5.1999999999999998E-2</v>
      </c>
      <c r="G7" s="295">
        <v>0.02</v>
      </c>
      <c r="H7" s="295">
        <v>0.02</v>
      </c>
      <c r="I7" s="295">
        <v>0.02</v>
      </c>
      <c r="J7" s="295">
        <v>0.02</v>
      </c>
      <c r="K7" s="295">
        <v>0.02</v>
      </c>
      <c r="L7" s="295">
        <v>0.02</v>
      </c>
      <c r="M7" s="295">
        <v>0.02</v>
      </c>
      <c r="N7" s="295">
        <v>0.02</v>
      </c>
      <c r="O7" s="295">
        <v>0.02</v>
      </c>
      <c r="P7" s="295">
        <v>0.02</v>
      </c>
      <c r="Q7" s="295">
        <v>0.02</v>
      </c>
      <c r="R7" s="295">
        <v>0.02</v>
      </c>
      <c r="S7" s="296">
        <v>0.02</v>
      </c>
      <c r="T7" s="297"/>
    </row>
    <row r="8" spans="1:20" ht="14.65" customHeight="1" thickBot="1" x14ac:dyDescent="0.4">
      <c r="A8" s="68"/>
      <c r="B8" s="24"/>
      <c r="C8" s="24"/>
      <c r="D8" s="24"/>
      <c r="E8" s="24"/>
      <c r="F8" s="24"/>
      <c r="G8" s="24"/>
      <c r="H8" s="24"/>
      <c r="I8" s="24"/>
      <c r="J8" s="24"/>
      <c r="K8" s="24"/>
      <c r="L8" s="24"/>
      <c r="M8" s="24"/>
      <c r="N8" s="24"/>
      <c r="O8" s="24"/>
      <c r="P8" s="24"/>
      <c r="Q8" s="24"/>
      <c r="R8" s="24"/>
      <c r="S8" s="24"/>
      <c r="T8" s="24"/>
    </row>
    <row r="9" spans="1:20" ht="14.65" customHeight="1" x14ac:dyDescent="0.35">
      <c r="A9" s="68"/>
      <c r="B9" s="289" t="s">
        <v>179</v>
      </c>
      <c r="C9" s="290">
        <v>5.3999999999999999E-2</v>
      </c>
      <c r="D9" s="291">
        <v>5.3999999999999999E-2</v>
      </c>
      <c r="E9" s="291">
        <v>5.3999999999999999E-2</v>
      </c>
      <c r="F9" s="291">
        <v>5.3999999999999999E-2</v>
      </c>
      <c r="G9" s="291">
        <v>5.3999999999999999E-2</v>
      </c>
      <c r="H9" s="291">
        <v>5.3999999999999999E-2</v>
      </c>
      <c r="I9" s="291">
        <v>5.3999999999999999E-2</v>
      </c>
      <c r="J9" s="291">
        <v>5.3999999999999999E-2</v>
      </c>
      <c r="K9" s="291">
        <v>5.3999999999999999E-2</v>
      </c>
      <c r="L9" s="291">
        <v>5.3999999999999999E-2</v>
      </c>
      <c r="M9" s="291">
        <v>5.3999999999999999E-2</v>
      </c>
      <c r="N9" s="291">
        <v>5.3999999999999999E-2</v>
      </c>
      <c r="O9" s="291">
        <v>5.3999999999999999E-2</v>
      </c>
      <c r="P9" s="291">
        <v>5.3999999999999999E-2</v>
      </c>
      <c r="Q9" s="291">
        <v>5.3999999999999999E-2</v>
      </c>
      <c r="R9" s="291">
        <v>5.3999999999999999E-2</v>
      </c>
      <c r="S9" s="484">
        <v>5.3999999999999999E-2</v>
      </c>
      <c r="T9" s="297"/>
    </row>
    <row r="10" spans="1:20" ht="14.65" customHeight="1" thickBot="1" x14ac:dyDescent="0.4">
      <c r="A10" s="68"/>
      <c r="B10" s="293" t="s">
        <v>180</v>
      </c>
      <c r="C10" s="294">
        <v>0.02</v>
      </c>
      <c r="D10" s="295">
        <v>0.02</v>
      </c>
      <c r="E10" s="295">
        <v>7.9000000000000001E-2</v>
      </c>
      <c r="F10" s="295">
        <v>6.8000000000000005E-2</v>
      </c>
      <c r="G10" s="295">
        <v>2.1999999999999999E-2</v>
      </c>
      <c r="H10" s="295">
        <v>0.02</v>
      </c>
      <c r="I10" s="295">
        <v>0.02</v>
      </c>
      <c r="J10" s="295">
        <v>0.02</v>
      </c>
      <c r="K10" s="295">
        <v>0.02</v>
      </c>
      <c r="L10" s="295">
        <v>0.02</v>
      </c>
      <c r="M10" s="295">
        <v>0.02</v>
      </c>
      <c r="N10" s="295">
        <v>0.02</v>
      </c>
      <c r="O10" s="295">
        <v>0.02</v>
      </c>
      <c r="P10" s="295">
        <v>0.02</v>
      </c>
      <c r="Q10" s="295">
        <v>0.02</v>
      </c>
      <c r="R10" s="295">
        <v>0.02</v>
      </c>
      <c r="S10" s="296">
        <v>0.02</v>
      </c>
      <c r="T10" s="297"/>
    </row>
    <row r="11" spans="1:20" ht="14.65" customHeight="1" thickBot="1" x14ac:dyDescent="0.4">
      <c r="A11" s="68"/>
      <c r="C11" s="297"/>
      <c r="D11" s="297"/>
      <c r="E11" s="297"/>
      <c r="T11" s="24"/>
    </row>
    <row r="12" spans="1:20" ht="14.65" customHeight="1" x14ac:dyDescent="0.35">
      <c r="A12" s="68"/>
      <c r="B12" s="289" t="s">
        <v>181</v>
      </c>
      <c r="C12" s="298">
        <f t="shared" ref="C12:H13" si="0">D12*(1+C6)</f>
        <v>1.3710196056250556</v>
      </c>
      <c r="D12" s="299">
        <f t="shared" si="0"/>
        <v>1.3007776144450243</v>
      </c>
      <c r="E12" s="299">
        <f t="shared" si="0"/>
        <v>1.2341343590560001</v>
      </c>
      <c r="F12" s="299">
        <f t="shared" si="0"/>
        <v>1.1709054640000001</v>
      </c>
      <c r="G12" s="299">
        <f t="shared" si="0"/>
        <v>1.110916</v>
      </c>
      <c r="H12" s="299">
        <f t="shared" si="0"/>
        <v>1.054</v>
      </c>
      <c r="I12" s="299">
        <v>1</v>
      </c>
      <c r="J12" s="299">
        <f t="shared" ref="J12:S13" si="1">I12/(1+J6)</f>
        <v>0.94876660341555974</v>
      </c>
      <c r="K12" s="299">
        <f t="shared" si="1"/>
        <v>0.90015806775669804</v>
      </c>
      <c r="L12" s="299">
        <f t="shared" si="1"/>
        <v>0.85403991248263567</v>
      </c>
      <c r="M12" s="299">
        <f t="shared" si="1"/>
        <v>0.8102845469474721</v>
      </c>
      <c r="N12" s="299">
        <f t="shared" si="1"/>
        <v>0.76877091740746872</v>
      </c>
      <c r="O12" s="299">
        <f t="shared" si="1"/>
        <v>0.72938417211334794</v>
      </c>
      <c r="P12" s="299">
        <f t="shared" si="1"/>
        <v>0.6920153435610511</v>
      </c>
      <c r="Q12" s="299">
        <f t="shared" si="1"/>
        <v>0.65656104702187013</v>
      </c>
      <c r="R12" s="299">
        <f t="shared" si="1"/>
        <v>0.62292319451790334</v>
      </c>
      <c r="S12" s="300">
        <f t="shared" si="1"/>
        <v>0.59100872345152122</v>
      </c>
      <c r="T12" s="24"/>
    </row>
    <row r="13" spans="1:20" ht="14.65" customHeight="1" x14ac:dyDescent="0.35">
      <c r="A13" s="68"/>
      <c r="B13" s="301" t="s">
        <v>182</v>
      </c>
      <c r="C13" s="302">
        <f t="shared" si="0"/>
        <v>1.2309548415379201</v>
      </c>
      <c r="D13" s="303">
        <f t="shared" si="0"/>
        <v>1.206818472096</v>
      </c>
      <c r="E13" s="303">
        <f t="shared" si="0"/>
        <v>1.1831553647999999</v>
      </c>
      <c r="F13" s="303">
        <f t="shared" si="0"/>
        <v>1.0945008000000001</v>
      </c>
      <c r="G13" s="303">
        <f t="shared" si="0"/>
        <v>1.0404</v>
      </c>
      <c r="H13" s="303">
        <f t="shared" si="0"/>
        <v>1.02</v>
      </c>
      <c r="I13" s="303">
        <v>1</v>
      </c>
      <c r="J13" s="303">
        <f t="shared" si="1"/>
        <v>0.98039215686274506</v>
      </c>
      <c r="K13" s="303">
        <f t="shared" si="1"/>
        <v>0.96116878123798533</v>
      </c>
      <c r="L13" s="303">
        <f t="shared" si="1"/>
        <v>0.94232233454704439</v>
      </c>
      <c r="M13" s="303">
        <f t="shared" si="1"/>
        <v>0.92384542602651409</v>
      </c>
      <c r="N13" s="303">
        <f t="shared" si="1"/>
        <v>0.90573080982991572</v>
      </c>
      <c r="O13" s="303">
        <f t="shared" si="1"/>
        <v>0.88797138218619187</v>
      </c>
      <c r="P13" s="303">
        <f t="shared" si="1"/>
        <v>0.87056017861391355</v>
      </c>
      <c r="Q13" s="303">
        <f t="shared" si="1"/>
        <v>0.85349037119011129</v>
      </c>
      <c r="R13" s="303">
        <f t="shared" si="1"/>
        <v>0.83675526587265814</v>
      </c>
      <c r="S13" s="304">
        <f t="shared" si="1"/>
        <v>0.82034829987515501</v>
      </c>
      <c r="T13" s="24"/>
    </row>
    <row r="14" spans="1:20" ht="14.65" customHeight="1" thickBot="1" x14ac:dyDescent="0.4">
      <c r="A14" s="68"/>
      <c r="B14" s="293" t="s">
        <v>183</v>
      </c>
      <c r="C14" s="305">
        <f>C12*C13</f>
        <v>1.6876632213875722</v>
      </c>
      <c r="D14" s="306">
        <f>D12*D13</f>
        <v>1.569802453201224</v>
      </c>
      <c r="E14" s="306">
        <f>E12*E13</f>
        <v>1.4601726878011159</v>
      </c>
      <c r="F14" s="306">
        <f>F12*F13</f>
        <v>1.2815569670723714</v>
      </c>
      <c r="G14" s="306">
        <f t="shared" ref="G14:H14" si="2">G12*G13</f>
        <v>1.1557970064</v>
      </c>
      <c r="H14" s="306">
        <f t="shared" si="2"/>
        <v>1.07508</v>
      </c>
      <c r="I14" s="306">
        <v>1</v>
      </c>
      <c r="J14" s="306">
        <f t="shared" ref="J14:S14" si="3">J12*J13</f>
        <v>0.9301633366819213</v>
      </c>
      <c r="K14" s="306">
        <f t="shared" si="3"/>
        <v>0.86520383290724523</v>
      </c>
      <c r="L14" s="306">
        <f t="shared" si="3"/>
        <v>0.80478088412699067</v>
      </c>
      <c r="M14" s="306">
        <f t="shared" si="3"/>
        <v>0.74857767247738827</v>
      </c>
      <c r="N14" s="306">
        <f t="shared" si="3"/>
        <v>0.69629950559715392</v>
      </c>
      <c r="O14" s="306">
        <f t="shared" si="3"/>
        <v>0.64767227145622086</v>
      </c>
      <c r="P14" s="306">
        <f t="shared" si="3"/>
        <v>0.60244100109407739</v>
      </c>
      <c r="Q14" s="306">
        <f t="shared" si="3"/>
        <v>0.56036853173166401</v>
      </c>
      <c r="R14" s="306">
        <f t="shared" si="3"/>
        <v>0.52123426324707378</v>
      </c>
      <c r="S14" s="307">
        <f t="shared" si="3"/>
        <v>0.4848330014948411</v>
      </c>
      <c r="T14" s="24"/>
    </row>
    <row r="15" spans="1:20" ht="14.65" customHeight="1" thickBot="1" x14ac:dyDescent="0.4">
      <c r="A15" s="68"/>
      <c r="B15" s="24"/>
      <c r="C15" s="24"/>
      <c r="D15" s="24"/>
      <c r="E15" s="24"/>
      <c r="F15" s="24"/>
      <c r="G15" s="24"/>
      <c r="H15" s="24"/>
      <c r="I15" s="24"/>
      <c r="J15" s="24"/>
      <c r="K15" s="24"/>
      <c r="L15" s="24"/>
      <c r="M15" s="24"/>
      <c r="N15" s="24"/>
      <c r="O15" s="24"/>
      <c r="P15" s="24"/>
      <c r="Q15" s="24"/>
      <c r="R15" s="24"/>
      <c r="S15" s="24"/>
      <c r="T15" s="24"/>
    </row>
    <row r="16" spans="1:20" ht="14.65" customHeight="1" x14ac:dyDescent="0.35">
      <c r="A16" s="68"/>
      <c r="B16" s="289" t="s">
        <v>184</v>
      </c>
      <c r="C16" s="298">
        <f t="shared" ref="C16:H17" si="4">D16*(1+C9)</f>
        <v>1.3710196056250556</v>
      </c>
      <c r="D16" s="299">
        <f t="shared" si="4"/>
        <v>1.3007776144450243</v>
      </c>
      <c r="E16" s="299">
        <f t="shared" si="4"/>
        <v>1.2341343590560001</v>
      </c>
      <c r="F16" s="299">
        <f t="shared" si="4"/>
        <v>1.1709054640000001</v>
      </c>
      <c r="G16" s="299">
        <f t="shared" si="4"/>
        <v>1.110916</v>
      </c>
      <c r="H16" s="299">
        <f t="shared" si="4"/>
        <v>1.054</v>
      </c>
      <c r="I16" s="299">
        <v>1</v>
      </c>
      <c r="J16" s="299">
        <f t="shared" ref="J16:S17" si="5">I16/(1+J9)</f>
        <v>0.94876660341555974</v>
      </c>
      <c r="K16" s="299">
        <f t="shared" si="5"/>
        <v>0.90015806775669804</v>
      </c>
      <c r="L16" s="299">
        <f t="shared" si="5"/>
        <v>0.85403991248263567</v>
      </c>
      <c r="M16" s="299">
        <f t="shared" si="5"/>
        <v>0.8102845469474721</v>
      </c>
      <c r="N16" s="299">
        <f t="shared" si="5"/>
        <v>0.76877091740746872</v>
      </c>
      <c r="O16" s="299">
        <f t="shared" si="5"/>
        <v>0.72938417211334794</v>
      </c>
      <c r="P16" s="299">
        <f t="shared" si="5"/>
        <v>0.6920153435610511</v>
      </c>
      <c r="Q16" s="299">
        <f t="shared" si="5"/>
        <v>0.65656104702187013</v>
      </c>
      <c r="R16" s="299">
        <f t="shared" si="5"/>
        <v>0.62292319451790334</v>
      </c>
      <c r="S16" s="300">
        <f t="shared" si="5"/>
        <v>0.59100872345152122</v>
      </c>
      <c r="T16" s="24"/>
    </row>
    <row r="17" spans="1:21" ht="14.65" customHeight="1" x14ac:dyDescent="0.35">
      <c r="A17" s="68"/>
      <c r="B17" s="301" t="s">
        <v>185</v>
      </c>
      <c r="C17" s="302">
        <f t="shared" si="4"/>
        <v>1.2498103258542721</v>
      </c>
      <c r="D17" s="303">
        <f t="shared" si="4"/>
        <v>1.2253042410336001</v>
      </c>
      <c r="E17" s="303">
        <f t="shared" si="4"/>
        <v>1.20127866768</v>
      </c>
      <c r="F17" s="303">
        <f t="shared" si="4"/>
        <v>1.1133259200000001</v>
      </c>
      <c r="G17" s="303">
        <f t="shared" si="4"/>
        <v>1.04244</v>
      </c>
      <c r="H17" s="303">
        <f t="shared" si="4"/>
        <v>1.02</v>
      </c>
      <c r="I17" s="303">
        <v>1</v>
      </c>
      <c r="J17" s="303">
        <f t="shared" si="5"/>
        <v>0.98039215686274506</v>
      </c>
      <c r="K17" s="303">
        <f t="shared" si="5"/>
        <v>0.96116878123798533</v>
      </c>
      <c r="L17" s="303">
        <f t="shared" si="5"/>
        <v>0.94232233454704439</v>
      </c>
      <c r="M17" s="303">
        <f t="shared" si="5"/>
        <v>0.92384542602651409</v>
      </c>
      <c r="N17" s="303">
        <f t="shared" si="5"/>
        <v>0.90573080982991572</v>
      </c>
      <c r="O17" s="303">
        <f t="shared" si="5"/>
        <v>0.88797138218619187</v>
      </c>
      <c r="P17" s="303">
        <f t="shared" si="5"/>
        <v>0.87056017861391355</v>
      </c>
      <c r="Q17" s="303">
        <f t="shared" si="5"/>
        <v>0.85349037119011129</v>
      </c>
      <c r="R17" s="303">
        <f t="shared" si="5"/>
        <v>0.83675526587265814</v>
      </c>
      <c r="S17" s="304">
        <f t="shared" si="5"/>
        <v>0.82034829987515501</v>
      </c>
      <c r="T17" s="24"/>
    </row>
    <row r="18" spans="1:21" ht="14.65" customHeight="1" thickBot="1" x14ac:dyDescent="0.4">
      <c r="A18" s="68"/>
      <c r="B18" s="293" t="s">
        <v>186</v>
      </c>
      <c r="C18" s="305">
        <f>C16*C17</f>
        <v>1.7135144600588463</v>
      </c>
      <c r="D18" s="306">
        <f>D16*D17</f>
        <v>1.5938483276210573</v>
      </c>
      <c r="E18" s="306">
        <f>E16*E17</f>
        <v>1.4825392785849025</v>
      </c>
      <c r="F18" s="306">
        <f>F16*F17</f>
        <v>1.3035994029408271</v>
      </c>
      <c r="G18" s="306">
        <f t="shared" ref="G18:H18" si="6">G16*G17</f>
        <v>1.15806327504</v>
      </c>
      <c r="H18" s="306">
        <f t="shared" si="6"/>
        <v>1.07508</v>
      </c>
      <c r="I18" s="306">
        <v>1</v>
      </c>
      <c r="J18" s="306">
        <f t="shared" ref="J18:S18" si="7">J16*J17</f>
        <v>0.9301633366819213</v>
      </c>
      <c r="K18" s="306">
        <f t="shared" si="7"/>
        <v>0.86520383290724523</v>
      </c>
      <c r="L18" s="306">
        <f t="shared" si="7"/>
        <v>0.80478088412699067</v>
      </c>
      <c r="M18" s="306">
        <f t="shared" si="7"/>
        <v>0.74857767247738827</v>
      </c>
      <c r="N18" s="306">
        <f t="shared" si="7"/>
        <v>0.69629950559715392</v>
      </c>
      <c r="O18" s="306">
        <f t="shared" si="7"/>
        <v>0.64767227145622086</v>
      </c>
      <c r="P18" s="306">
        <f t="shared" si="7"/>
        <v>0.60244100109407739</v>
      </c>
      <c r="Q18" s="306">
        <f t="shared" si="7"/>
        <v>0.56036853173166401</v>
      </c>
      <c r="R18" s="306">
        <f t="shared" si="7"/>
        <v>0.52123426324707378</v>
      </c>
      <c r="S18" s="307">
        <f t="shared" si="7"/>
        <v>0.4848330014948411</v>
      </c>
      <c r="T18" s="24"/>
    </row>
    <row r="19" spans="1:21" ht="14.65" customHeight="1" thickBot="1" x14ac:dyDescent="0.4">
      <c r="A19" s="68"/>
      <c r="B19" s="24"/>
      <c r="T19" s="24"/>
    </row>
    <row r="20" spans="1:21" ht="21.65" customHeight="1" thickBot="1" x14ac:dyDescent="0.4">
      <c r="A20" s="68"/>
      <c r="B20" s="308" t="s">
        <v>252</v>
      </c>
      <c r="C20" s="67"/>
      <c r="T20" s="24"/>
    </row>
    <row r="21" spans="1:21" ht="29.5" thickBot="1" x14ac:dyDescent="0.4">
      <c r="A21" s="68"/>
      <c r="B21" s="309" t="s">
        <v>253</v>
      </c>
      <c r="C21" s="310" t="s">
        <v>157</v>
      </c>
      <c r="D21" s="595"/>
      <c r="E21" s="596"/>
      <c r="F21" s="596"/>
      <c r="G21" s="596"/>
      <c r="H21" s="596"/>
      <c r="I21" s="597"/>
      <c r="T21" s="24"/>
    </row>
    <row r="22" spans="1:21" ht="15" thickBot="1" x14ac:dyDescent="0.4">
      <c r="A22" s="68"/>
      <c r="B22" s="391"/>
      <c r="C22" s="312"/>
      <c r="D22" s="313"/>
      <c r="E22" s="313"/>
      <c r="F22" s="313"/>
      <c r="G22" s="313"/>
      <c r="H22" s="313"/>
      <c r="I22" s="313"/>
      <c r="T22" s="24"/>
    </row>
    <row r="23" spans="1:21" ht="14.5" x14ac:dyDescent="0.35">
      <c r="A23" s="68"/>
      <c r="B23" s="598"/>
      <c r="C23" s="314"/>
      <c r="D23" s="600" t="s">
        <v>226</v>
      </c>
      <c r="E23" s="601"/>
      <c r="F23" s="601"/>
      <c r="G23" s="601"/>
      <c r="H23" s="602"/>
      <c r="I23" s="324"/>
      <c r="T23" s="24"/>
    </row>
    <row r="24" spans="1:21" ht="15" thickBot="1" x14ac:dyDescent="0.4">
      <c r="A24" s="68"/>
      <c r="B24" s="599"/>
      <c r="C24" s="316"/>
      <c r="D24" s="317" t="s">
        <v>131</v>
      </c>
      <c r="E24" s="318" t="s">
        <v>132</v>
      </c>
      <c r="F24" s="318" t="s">
        <v>133</v>
      </c>
      <c r="G24" s="318" t="s">
        <v>134</v>
      </c>
      <c r="H24" s="319" t="s">
        <v>135</v>
      </c>
      <c r="I24" s="324"/>
      <c r="T24" s="24"/>
    </row>
    <row r="25" spans="1:21" ht="44" thickBot="1" x14ac:dyDescent="0.4">
      <c r="A25" s="68"/>
      <c r="B25" s="320" t="s">
        <v>227</v>
      </c>
      <c r="C25" s="316"/>
      <c r="D25" s="317">
        <v>100</v>
      </c>
      <c r="E25" s="318">
        <v>102</v>
      </c>
      <c r="F25" s="318">
        <v>104</v>
      </c>
      <c r="G25" s="318">
        <v>106</v>
      </c>
      <c r="H25" s="319">
        <v>108</v>
      </c>
      <c r="I25" s="324"/>
      <c r="T25" s="24"/>
    </row>
    <row r="26" spans="1:21" ht="15" thickBot="1" x14ac:dyDescent="0.4">
      <c r="A26" s="68"/>
      <c r="B26" s="423"/>
      <c r="C26" s="424"/>
      <c r="D26" s="324"/>
      <c r="E26" s="324"/>
      <c r="F26" s="324"/>
      <c r="G26" s="324"/>
      <c r="H26" s="324"/>
      <c r="I26" s="323"/>
      <c r="T26" s="24"/>
    </row>
    <row r="27" spans="1:21" ht="45" customHeight="1" thickBot="1" x14ac:dyDescent="0.4">
      <c r="A27" s="68"/>
      <c r="B27" s="325" t="s">
        <v>254</v>
      </c>
      <c r="C27" s="310" t="s">
        <v>157</v>
      </c>
      <c r="D27" s="595"/>
      <c r="E27" s="596"/>
      <c r="F27" s="596"/>
      <c r="G27" s="596"/>
      <c r="H27" s="596"/>
      <c r="I27" s="597"/>
      <c r="T27" s="24"/>
    </row>
    <row r="28" spans="1:21" ht="25" customHeight="1" x14ac:dyDescent="0.35">
      <c r="A28" s="68"/>
      <c r="B28" s="75"/>
      <c r="T28" s="24"/>
    </row>
    <row r="29" spans="1:21" ht="25" customHeight="1" thickBot="1" x14ac:dyDescent="0.4">
      <c r="A29" s="68"/>
      <c r="B29" s="75"/>
      <c r="T29" s="24"/>
    </row>
    <row r="30" spans="1:21" ht="20.149999999999999" customHeight="1" thickBot="1" x14ac:dyDescent="0.4">
      <c r="A30" s="68"/>
      <c r="B30" s="308" t="s">
        <v>229</v>
      </c>
      <c r="T30" s="24"/>
    </row>
    <row r="31" spans="1:21" ht="14.65" customHeight="1" x14ac:dyDescent="0.35">
      <c r="A31" s="68"/>
      <c r="B31" s="392" t="s">
        <v>230</v>
      </c>
      <c r="C31" s="327" t="s">
        <v>188</v>
      </c>
      <c r="D31" s="603" t="s">
        <v>231</v>
      </c>
      <c r="E31" s="604"/>
      <c r="F31" s="604"/>
      <c r="G31" s="604"/>
      <c r="H31" s="604"/>
      <c r="I31" s="604"/>
      <c r="J31" s="604"/>
      <c r="K31" s="604"/>
      <c r="L31" s="604"/>
      <c r="M31" s="604"/>
      <c r="N31" s="604"/>
      <c r="O31" s="604"/>
      <c r="P31" s="604"/>
      <c r="Q31" s="604"/>
      <c r="R31" s="604"/>
      <c r="S31" s="604"/>
      <c r="T31" s="605"/>
    </row>
    <row r="32" spans="1:21" ht="14.65" customHeight="1" x14ac:dyDescent="0.35">
      <c r="A32" s="68"/>
      <c r="B32" s="68" t="s">
        <v>232</v>
      </c>
      <c r="C32" s="328">
        <v>2</v>
      </c>
      <c r="D32" s="606" t="s">
        <v>233</v>
      </c>
      <c r="E32" s="607"/>
      <c r="F32" s="607"/>
      <c r="G32" s="607"/>
      <c r="H32" s="607"/>
      <c r="I32" s="607"/>
      <c r="J32" s="607"/>
      <c r="K32" s="607"/>
      <c r="L32" s="607"/>
      <c r="M32" s="607"/>
      <c r="N32" s="607"/>
      <c r="O32" s="607"/>
      <c r="P32" s="607"/>
      <c r="Q32" s="607"/>
      <c r="R32" s="607"/>
      <c r="S32" s="607"/>
      <c r="T32" s="608"/>
      <c r="U32" s="24"/>
    </row>
    <row r="33" spans="1:21" ht="14.65" customHeight="1" thickBot="1" x14ac:dyDescent="0.4">
      <c r="A33" s="68"/>
      <c r="B33" s="73" t="s">
        <v>234</v>
      </c>
      <c r="C33" s="329">
        <v>0</v>
      </c>
      <c r="D33" s="609" t="s">
        <v>233</v>
      </c>
      <c r="E33" s="610"/>
      <c r="F33" s="610"/>
      <c r="G33" s="610"/>
      <c r="H33" s="610"/>
      <c r="I33" s="610"/>
      <c r="J33" s="610"/>
      <c r="K33" s="610"/>
      <c r="L33" s="610"/>
      <c r="M33" s="610"/>
      <c r="N33" s="610"/>
      <c r="O33" s="610"/>
      <c r="P33" s="610"/>
      <c r="Q33" s="610"/>
      <c r="R33" s="610"/>
      <c r="S33" s="610"/>
      <c r="T33" s="611"/>
      <c r="U33" s="24"/>
    </row>
    <row r="34" spans="1:21" ht="14.65" customHeight="1" x14ac:dyDescent="0.35">
      <c r="A34" s="68"/>
      <c r="B34" s="519"/>
      <c r="C34" s="330"/>
      <c r="D34" s="330">
        <v>1</v>
      </c>
      <c r="E34" s="330">
        <v>2</v>
      </c>
      <c r="F34" s="330">
        <v>3</v>
      </c>
      <c r="G34" s="330">
        <v>4</v>
      </c>
      <c r="H34" s="330">
        <v>5</v>
      </c>
      <c r="I34" s="330">
        <v>6</v>
      </c>
      <c r="J34" s="330">
        <v>7</v>
      </c>
      <c r="K34" s="330">
        <v>8</v>
      </c>
      <c r="L34" s="330">
        <v>9</v>
      </c>
      <c r="M34" s="330">
        <v>10</v>
      </c>
      <c r="N34" s="330">
        <v>11</v>
      </c>
      <c r="O34" s="330">
        <v>12</v>
      </c>
      <c r="P34" s="330">
        <v>13</v>
      </c>
      <c r="Q34" s="330">
        <v>14</v>
      </c>
      <c r="R34" s="330">
        <v>15</v>
      </c>
      <c r="S34" s="330">
        <v>16</v>
      </c>
      <c r="T34" s="425"/>
    </row>
    <row r="35" spans="1:21" ht="14.65" customHeight="1" thickBot="1" x14ac:dyDescent="0.4">
      <c r="A35" s="68"/>
      <c r="B35" s="591"/>
      <c r="C35" s="393"/>
      <c r="D35" s="393" t="s">
        <v>126</v>
      </c>
      <c r="E35" s="393" t="s">
        <v>127</v>
      </c>
      <c r="F35" s="393" t="s">
        <v>128</v>
      </c>
      <c r="G35" s="393" t="s">
        <v>129</v>
      </c>
      <c r="H35" s="393" t="s">
        <v>130</v>
      </c>
      <c r="I35" s="426" t="s">
        <v>131</v>
      </c>
      <c r="J35" s="393" t="s">
        <v>132</v>
      </c>
      <c r="K35" s="393" t="s">
        <v>133</v>
      </c>
      <c r="L35" s="393" t="s">
        <v>134</v>
      </c>
      <c r="M35" s="393" t="s">
        <v>135</v>
      </c>
      <c r="N35" s="393" t="s">
        <v>136</v>
      </c>
      <c r="O35" s="393" t="s">
        <v>137</v>
      </c>
      <c r="P35" s="393" t="s">
        <v>138</v>
      </c>
      <c r="Q35" s="393" t="s">
        <v>139</v>
      </c>
      <c r="R35" s="393" t="s">
        <v>174</v>
      </c>
      <c r="S35" s="393" t="s">
        <v>175</v>
      </c>
      <c r="T35" s="366" t="s">
        <v>144</v>
      </c>
    </row>
    <row r="36" spans="1:21" ht="14.65" customHeight="1" x14ac:dyDescent="0.35">
      <c r="A36" s="68"/>
      <c r="B36" s="335" t="s">
        <v>235</v>
      </c>
      <c r="C36" s="481"/>
      <c r="D36" s="394">
        <v>0</v>
      </c>
      <c r="E36" s="394">
        <v>0</v>
      </c>
      <c r="F36" s="394">
        <v>0</v>
      </c>
      <c r="G36" s="394">
        <v>0</v>
      </c>
      <c r="H36" s="394">
        <v>4000</v>
      </c>
      <c r="I36" s="394">
        <v>0</v>
      </c>
      <c r="J36" s="427"/>
      <c r="K36" s="427"/>
      <c r="L36" s="427"/>
      <c r="M36" s="427"/>
      <c r="N36" s="427"/>
      <c r="O36" s="427"/>
      <c r="P36" s="427"/>
      <c r="Q36" s="427"/>
      <c r="R36" s="427"/>
      <c r="S36" s="428"/>
      <c r="T36" s="429"/>
      <c r="U36" s="24"/>
    </row>
    <row r="37" spans="1:21" ht="14.65" customHeight="1" x14ac:dyDescent="0.35">
      <c r="A37" s="68"/>
      <c r="B37" s="301" t="s">
        <v>236</v>
      </c>
      <c r="C37" s="469"/>
      <c r="D37" s="339">
        <f t="shared" ref="D37:H37" si="8">IF(D34=$C32+6,-$C33,0)</f>
        <v>0</v>
      </c>
      <c r="E37" s="339">
        <f t="shared" si="8"/>
        <v>0</v>
      </c>
      <c r="F37" s="339">
        <f t="shared" si="8"/>
        <v>0</v>
      </c>
      <c r="G37" s="339">
        <f t="shared" si="8"/>
        <v>0</v>
      </c>
      <c r="H37" s="339">
        <f t="shared" si="8"/>
        <v>0</v>
      </c>
      <c r="I37" s="339">
        <f>IF(I34=$C32+6,-$C33,0)</f>
        <v>0</v>
      </c>
      <c r="J37" s="339">
        <f t="shared" ref="J37:S37" si="9">IF(J34=$C32+6,-$C33,0)</f>
        <v>0</v>
      </c>
      <c r="K37" s="339">
        <f t="shared" si="9"/>
        <v>0</v>
      </c>
      <c r="L37" s="339">
        <f t="shared" si="9"/>
        <v>0</v>
      </c>
      <c r="M37" s="339">
        <f t="shared" si="9"/>
        <v>0</v>
      </c>
      <c r="N37" s="339">
        <f t="shared" si="9"/>
        <v>0</v>
      </c>
      <c r="O37" s="339">
        <f t="shared" si="9"/>
        <v>0</v>
      </c>
      <c r="P37" s="339">
        <f t="shared" si="9"/>
        <v>0</v>
      </c>
      <c r="Q37" s="339">
        <f t="shared" si="9"/>
        <v>0</v>
      </c>
      <c r="R37" s="339">
        <f t="shared" si="9"/>
        <v>0</v>
      </c>
      <c r="S37" s="399">
        <f t="shared" si="9"/>
        <v>0</v>
      </c>
      <c r="T37" s="430"/>
      <c r="U37" s="24"/>
    </row>
    <row r="38" spans="1:21" ht="14.65" customHeight="1" thickBot="1" x14ac:dyDescent="0.4">
      <c r="A38" s="68"/>
      <c r="B38" s="342" t="s">
        <v>237</v>
      </c>
      <c r="C38" s="470"/>
      <c r="D38" s="343"/>
      <c r="E38" s="343"/>
      <c r="F38" s="343"/>
      <c r="G38" s="343"/>
      <c r="H38" s="343"/>
      <c r="I38" s="343">
        <f t="shared" ref="I38:S38" si="10">IF($C$31="ROI",IF(I34&lt;=$C32+5,-$K43/I13,0),IF($C$31="NI",IF(I34&lt;=$C32+5,-$K43/I17,0)))</f>
        <v>-2206.6880623174293</v>
      </c>
      <c r="J38" s="343">
        <f t="shared" si="10"/>
        <v>-2250.8218235637778</v>
      </c>
      <c r="K38" s="343">
        <f t="shared" si="10"/>
        <v>0</v>
      </c>
      <c r="L38" s="343">
        <f t="shared" si="10"/>
        <v>0</v>
      </c>
      <c r="M38" s="343">
        <f t="shared" si="10"/>
        <v>0</v>
      </c>
      <c r="N38" s="343">
        <f t="shared" si="10"/>
        <v>0</v>
      </c>
      <c r="O38" s="343">
        <f t="shared" si="10"/>
        <v>0</v>
      </c>
      <c r="P38" s="343">
        <f t="shared" si="10"/>
        <v>0</v>
      </c>
      <c r="Q38" s="343">
        <f t="shared" si="10"/>
        <v>0</v>
      </c>
      <c r="R38" s="343">
        <f t="shared" si="10"/>
        <v>0</v>
      </c>
      <c r="S38" s="400">
        <f t="shared" si="10"/>
        <v>0</v>
      </c>
      <c r="T38" s="431"/>
      <c r="U38" s="24"/>
    </row>
    <row r="39" spans="1:21" ht="14.65" customHeight="1" thickTop="1" x14ac:dyDescent="0.35">
      <c r="A39" s="68"/>
      <c r="B39" s="346" t="s">
        <v>238</v>
      </c>
      <c r="C39" s="471"/>
      <c r="D39" s="347">
        <f t="shared" ref="D39:S39" si="11">SUM(D36:D38)</f>
        <v>0</v>
      </c>
      <c r="E39" s="347">
        <f t="shared" si="11"/>
        <v>0</v>
      </c>
      <c r="F39" s="347">
        <f t="shared" si="11"/>
        <v>0</v>
      </c>
      <c r="G39" s="347">
        <f t="shared" si="11"/>
        <v>0</v>
      </c>
      <c r="H39" s="347">
        <f t="shared" si="11"/>
        <v>4000</v>
      </c>
      <c r="I39" s="347">
        <f t="shared" si="11"/>
        <v>-2206.6880623174293</v>
      </c>
      <c r="J39" s="347">
        <f t="shared" si="11"/>
        <v>-2250.8218235637778</v>
      </c>
      <c r="K39" s="347">
        <f t="shared" si="11"/>
        <v>0</v>
      </c>
      <c r="L39" s="347">
        <f t="shared" si="11"/>
        <v>0</v>
      </c>
      <c r="M39" s="347">
        <f t="shared" si="11"/>
        <v>0</v>
      </c>
      <c r="N39" s="347">
        <f t="shared" si="11"/>
        <v>0</v>
      </c>
      <c r="O39" s="347">
        <f t="shared" si="11"/>
        <v>0</v>
      </c>
      <c r="P39" s="347">
        <f t="shared" si="11"/>
        <v>0</v>
      </c>
      <c r="Q39" s="347">
        <f t="shared" si="11"/>
        <v>0</v>
      </c>
      <c r="R39" s="347">
        <f t="shared" si="11"/>
        <v>0</v>
      </c>
      <c r="S39" s="401">
        <f t="shared" si="11"/>
        <v>0</v>
      </c>
      <c r="T39" s="432"/>
      <c r="U39" s="24"/>
    </row>
    <row r="40" spans="1:21" ht="14.65" customHeight="1" thickBot="1" x14ac:dyDescent="0.4">
      <c r="A40" s="68"/>
      <c r="B40" s="350" t="s">
        <v>255</v>
      </c>
      <c r="C40" s="472"/>
      <c r="D40" s="351">
        <f t="shared" ref="D40:S40" si="12">IF($C$31="ROI",D39*D14,IF($C$31="NI",D39*D18))</f>
        <v>0</v>
      </c>
      <c r="E40" s="351">
        <f t="shared" si="12"/>
        <v>0</v>
      </c>
      <c r="F40" s="351">
        <f t="shared" si="12"/>
        <v>0</v>
      </c>
      <c r="G40" s="351">
        <f t="shared" si="12"/>
        <v>0</v>
      </c>
      <c r="H40" s="351">
        <f t="shared" si="12"/>
        <v>4300.32</v>
      </c>
      <c r="I40" s="351">
        <f t="shared" si="12"/>
        <v>-2206.6880623174293</v>
      </c>
      <c r="J40" s="351">
        <f t="shared" si="12"/>
        <v>-2093.6319376825704</v>
      </c>
      <c r="K40" s="351">
        <f t="shared" si="12"/>
        <v>0</v>
      </c>
      <c r="L40" s="351">
        <f t="shared" si="12"/>
        <v>0</v>
      </c>
      <c r="M40" s="351">
        <f t="shared" si="12"/>
        <v>0</v>
      </c>
      <c r="N40" s="351">
        <f t="shared" si="12"/>
        <v>0</v>
      </c>
      <c r="O40" s="351">
        <f t="shared" si="12"/>
        <v>0</v>
      </c>
      <c r="P40" s="351">
        <f t="shared" si="12"/>
        <v>0</v>
      </c>
      <c r="Q40" s="351">
        <f t="shared" si="12"/>
        <v>0</v>
      </c>
      <c r="R40" s="351">
        <f t="shared" si="12"/>
        <v>0</v>
      </c>
      <c r="S40" s="402">
        <f t="shared" si="12"/>
        <v>0</v>
      </c>
      <c r="T40" s="433">
        <f>ABS(SUM(C40:S40))</f>
        <v>0</v>
      </c>
      <c r="U40" s="24"/>
    </row>
    <row r="41" spans="1:21" ht="14.65" customHeight="1" x14ac:dyDescent="0.35">
      <c r="A41" s="68"/>
      <c r="B41" s="354"/>
      <c r="C41" s="403"/>
      <c r="D41" s="337"/>
      <c r="E41" s="337"/>
      <c r="F41" s="337"/>
      <c r="G41" s="337"/>
      <c r="H41" s="337"/>
      <c r="I41" s="337"/>
      <c r="J41" s="337"/>
      <c r="K41" s="337"/>
      <c r="L41" s="338"/>
      <c r="M41" s="404"/>
      <c r="N41" s="405"/>
      <c r="O41" s="405"/>
      <c r="P41" s="405"/>
      <c r="Q41" s="405"/>
      <c r="R41" s="405"/>
      <c r="S41" s="405"/>
      <c r="T41" s="374"/>
      <c r="U41" s="24"/>
    </row>
    <row r="42" spans="1:21" ht="14.65" customHeight="1" x14ac:dyDescent="0.35">
      <c r="A42" s="68"/>
      <c r="B42" s="358"/>
      <c r="C42" s="482"/>
      <c r="D42" s="474" t="s">
        <v>126</v>
      </c>
      <c r="E42" s="444" t="s">
        <v>127</v>
      </c>
      <c r="F42" s="444" t="s">
        <v>128</v>
      </c>
      <c r="G42" s="444" t="s">
        <v>129</v>
      </c>
      <c r="H42" s="444" t="s">
        <v>130</v>
      </c>
      <c r="I42" s="444" t="s">
        <v>131</v>
      </c>
      <c r="J42" s="444" t="s">
        <v>149</v>
      </c>
      <c r="K42" s="444" t="s">
        <v>144</v>
      </c>
      <c r="L42" s="359"/>
      <c r="M42" s="76"/>
      <c r="T42" s="24"/>
    </row>
    <row r="43" spans="1:21" ht="14.65" customHeight="1" x14ac:dyDescent="0.35">
      <c r="A43" s="68"/>
      <c r="B43" s="475" t="s">
        <v>240</v>
      </c>
      <c r="C43" s="482"/>
      <c r="D43" s="476">
        <f>IF(C31="ROI",D36*D$14/SUMIF($I$34:$S$34,"&lt;="&amp;$C32+5,$I$12:$S$12),IF(C31="NI",D36*D$18/SUMIF($I$34:$S$34,"&lt;="&amp;$C32+5,$I$16:$S$16)))</f>
        <v>0</v>
      </c>
      <c r="E43" s="477">
        <f>IF(C31="ROI",E36*E$14/SUMIF($I$34:$S$34,"&lt;="&amp;$C32+5,$I$12:$S$12),IF(C31="NI",E36*E$18/SUMIF($I$34:$S$34,"&lt;="&amp;$C32+5,$I$16:$S$16)))</f>
        <v>0</v>
      </c>
      <c r="F43" s="477">
        <f>IF(C31="ROI",F36*F$14/SUMIF($I$34:$S$34,"&lt;="&amp;$C32+5,$I$12:$S$12),IF(C31="NI",F36*F$18/SUMIF($I$34:$S$34,"&lt;="&amp;$C32+5,$I$16:$S$16)))</f>
        <v>0</v>
      </c>
      <c r="G43" s="477">
        <f>IF(C31="ROI",G36*G$14/SUMIF($I$34:$S$34,"&lt;="&amp;$C32+5,$I$12:$S$12),IF(C31="NI",G36*G$18/SUMIF($I$34:$S$34,"&lt;="&amp;$C32+5,$I$16:$S$16)))</f>
        <v>0</v>
      </c>
      <c r="H43" s="477">
        <f>IF(C31="ROI",H36*H$14/SUMIF($I$34:$S$34,"&lt;="&amp;$C32+5,$I$12:$S$12),IF(C31="NI",H36*H$18/SUMIF($I$34:$S$34,"&lt;="&amp;$C32+5,$I$16:$S$16)))</f>
        <v>2206.6880623174293</v>
      </c>
      <c r="I43" s="477">
        <f>IF(C31="ROI",I36*I$14/SUMIF($I$34:$S$34,"&lt;="&amp;$C32+5,$I$12:$S$12),IF(C31="NI",I36*I$18/SUMIF($I$34:$S$34,"&lt;="&amp;$C32+5,$I$16:$S$16)))</f>
        <v>0</v>
      </c>
      <c r="J43" s="477">
        <f>IF(C31="ROI",SUMPRODUCT($F$14:$S$14,F37:S37)/SUMIF(I34:S34,"&lt;="&amp;C32+5,$I$12:$S$12),IF(C31="NI",SUMPRODUCT($F$18:$S$18,F37:S37)/SUMIF(I34:S34,"&lt;="&amp;C32+5,$I$16:$S$16)))</f>
        <v>0</v>
      </c>
      <c r="K43" s="445">
        <f>SUM(D43:J43)</f>
        <v>2206.6880623174293</v>
      </c>
      <c r="L43" s="359"/>
      <c r="M43" s="76"/>
      <c r="T43" s="24"/>
      <c r="U43" s="24"/>
    </row>
    <row r="44" spans="1:21" ht="14.65" customHeight="1" thickBot="1" x14ac:dyDescent="0.4">
      <c r="A44" s="68"/>
      <c r="B44" s="360"/>
      <c r="C44" s="361"/>
      <c r="D44" s="362"/>
      <c r="E44" s="362"/>
      <c r="F44" s="362"/>
      <c r="G44" s="362"/>
      <c r="H44" s="362"/>
      <c r="I44" s="362"/>
      <c r="J44" s="362"/>
      <c r="K44" s="362"/>
      <c r="L44" s="363"/>
      <c r="M44" s="76"/>
      <c r="T44" s="24"/>
    </row>
    <row r="45" spans="1:21" ht="25" customHeight="1" x14ac:dyDescent="0.35">
      <c r="A45" s="68"/>
      <c r="T45" s="24"/>
    </row>
    <row r="46" spans="1:21" ht="25" customHeight="1" thickBot="1" x14ac:dyDescent="0.4">
      <c r="A46" s="68"/>
      <c r="T46" s="24"/>
    </row>
    <row r="47" spans="1:21" ht="20.149999999999999" customHeight="1" thickBot="1" x14ac:dyDescent="0.4">
      <c r="A47" s="68"/>
      <c r="B47" s="308" t="s">
        <v>241</v>
      </c>
      <c r="T47" s="24"/>
    </row>
    <row r="48" spans="1:21" ht="14.65" customHeight="1" x14ac:dyDescent="0.35">
      <c r="A48" s="68"/>
      <c r="B48" s="392" t="s">
        <v>232</v>
      </c>
      <c r="C48" s="364">
        <v>5</v>
      </c>
      <c r="D48" s="603" t="s">
        <v>233</v>
      </c>
      <c r="E48" s="604"/>
      <c r="F48" s="604"/>
      <c r="G48" s="604"/>
      <c r="H48" s="604"/>
      <c r="I48" s="604"/>
      <c r="J48" s="604"/>
      <c r="K48" s="604"/>
      <c r="L48" s="604"/>
      <c r="M48" s="604"/>
      <c r="N48" s="604"/>
      <c r="O48" s="604"/>
      <c r="P48" s="604"/>
      <c r="Q48" s="604"/>
      <c r="R48" s="604"/>
      <c r="S48" s="604"/>
      <c r="T48" s="605"/>
      <c r="U48" s="24"/>
    </row>
    <row r="49" spans="1:21" ht="14.65" customHeight="1" thickBot="1" x14ac:dyDescent="0.4">
      <c r="A49" s="68"/>
      <c r="B49" s="73" t="s">
        <v>234</v>
      </c>
      <c r="C49" s="329">
        <v>0</v>
      </c>
      <c r="D49" s="609" t="s">
        <v>233</v>
      </c>
      <c r="E49" s="610"/>
      <c r="F49" s="610"/>
      <c r="G49" s="610"/>
      <c r="H49" s="610"/>
      <c r="I49" s="610"/>
      <c r="J49" s="610"/>
      <c r="K49" s="610"/>
      <c r="L49" s="610"/>
      <c r="M49" s="610"/>
      <c r="N49" s="610"/>
      <c r="O49" s="610"/>
      <c r="P49" s="610"/>
      <c r="Q49" s="610"/>
      <c r="R49" s="610"/>
      <c r="S49" s="610"/>
      <c r="T49" s="611"/>
      <c r="U49" s="24"/>
    </row>
    <row r="50" spans="1:21" ht="14.65" customHeight="1" x14ac:dyDescent="0.35">
      <c r="A50" s="68"/>
      <c r="B50" s="519"/>
      <c r="C50" s="330"/>
      <c r="D50" s="330">
        <v>1</v>
      </c>
      <c r="E50" s="330">
        <v>2</v>
      </c>
      <c r="F50" s="330">
        <v>3</v>
      </c>
      <c r="G50" s="330">
        <v>4</v>
      </c>
      <c r="H50" s="330">
        <v>5</v>
      </c>
      <c r="I50" s="330">
        <v>6</v>
      </c>
      <c r="J50" s="330">
        <v>7</v>
      </c>
      <c r="K50" s="330">
        <v>8</v>
      </c>
      <c r="L50" s="330">
        <v>9</v>
      </c>
      <c r="M50" s="330">
        <v>10</v>
      </c>
      <c r="N50" s="330">
        <v>11</v>
      </c>
      <c r="O50" s="330">
        <v>12</v>
      </c>
      <c r="P50" s="330">
        <v>13</v>
      </c>
      <c r="Q50" s="330">
        <v>14</v>
      </c>
      <c r="R50" s="330">
        <v>15</v>
      </c>
      <c r="S50" s="330">
        <v>16</v>
      </c>
      <c r="T50" s="365"/>
    </row>
    <row r="51" spans="1:21" ht="14.65" customHeight="1" thickBot="1" x14ac:dyDescent="0.4">
      <c r="A51" s="68"/>
      <c r="B51" s="591"/>
      <c r="C51" s="393"/>
      <c r="D51" s="393" t="s">
        <v>126</v>
      </c>
      <c r="E51" s="393" t="s">
        <v>127</v>
      </c>
      <c r="F51" s="393" t="s">
        <v>128</v>
      </c>
      <c r="G51" s="393" t="s">
        <v>129</v>
      </c>
      <c r="H51" s="393" t="s">
        <v>130</v>
      </c>
      <c r="I51" s="426" t="s">
        <v>131</v>
      </c>
      <c r="J51" s="393" t="s">
        <v>132</v>
      </c>
      <c r="K51" s="393" t="s">
        <v>133</v>
      </c>
      <c r="L51" s="393" t="s">
        <v>134</v>
      </c>
      <c r="M51" s="393" t="s">
        <v>135</v>
      </c>
      <c r="N51" s="393" t="s">
        <v>136</v>
      </c>
      <c r="O51" s="393" t="s">
        <v>137</v>
      </c>
      <c r="P51" s="393" t="s">
        <v>138</v>
      </c>
      <c r="Q51" s="393" t="s">
        <v>139</v>
      </c>
      <c r="R51" s="393" t="s">
        <v>174</v>
      </c>
      <c r="S51" s="393" t="s">
        <v>175</v>
      </c>
      <c r="T51" s="366" t="s">
        <v>144</v>
      </c>
    </row>
    <row r="52" spans="1:21" ht="14.65" customHeight="1" x14ac:dyDescent="0.35">
      <c r="A52" s="68"/>
      <c r="B52" s="335" t="s">
        <v>235</v>
      </c>
      <c r="C52" s="481"/>
      <c r="D52" s="394">
        <v>0</v>
      </c>
      <c r="E52" s="394">
        <v>0</v>
      </c>
      <c r="F52" s="394">
        <v>0</v>
      </c>
      <c r="G52" s="394"/>
      <c r="H52" s="394"/>
      <c r="I52" s="394">
        <v>0</v>
      </c>
      <c r="J52" s="395"/>
      <c r="K52" s="337"/>
      <c r="L52" s="337"/>
      <c r="M52" s="337"/>
      <c r="N52" s="337"/>
      <c r="O52" s="337"/>
      <c r="P52" s="337"/>
      <c r="Q52" s="337"/>
      <c r="R52" s="337"/>
      <c r="S52" s="395"/>
      <c r="T52" s="398"/>
      <c r="U52" s="24"/>
    </row>
    <row r="53" spans="1:21" ht="14.65" customHeight="1" x14ac:dyDescent="0.35">
      <c r="A53" s="68"/>
      <c r="B53" s="301" t="s">
        <v>236</v>
      </c>
      <c r="C53" s="469"/>
      <c r="D53" s="339">
        <f t="shared" ref="D53:S53" si="13">IF(D50=$C48+6,-$C49,0)</f>
        <v>0</v>
      </c>
      <c r="E53" s="339">
        <f t="shared" si="13"/>
        <v>0</v>
      </c>
      <c r="F53" s="339">
        <f t="shared" si="13"/>
        <v>0</v>
      </c>
      <c r="G53" s="339">
        <f t="shared" si="13"/>
        <v>0</v>
      </c>
      <c r="H53" s="339">
        <f t="shared" si="13"/>
        <v>0</v>
      </c>
      <c r="I53" s="339">
        <f t="shared" si="13"/>
        <v>0</v>
      </c>
      <c r="J53" s="339">
        <f t="shared" si="13"/>
        <v>0</v>
      </c>
      <c r="K53" s="339">
        <f t="shared" si="13"/>
        <v>0</v>
      </c>
      <c r="L53" s="339">
        <f t="shared" si="13"/>
        <v>0</v>
      </c>
      <c r="M53" s="339">
        <f t="shared" si="13"/>
        <v>0</v>
      </c>
      <c r="N53" s="339">
        <f t="shared" si="13"/>
        <v>0</v>
      </c>
      <c r="O53" s="339">
        <f t="shared" si="13"/>
        <v>0</v>
      </c>
      <c r="P53" s="339">
        <f t="shared" si="13"/>
        <v>0</v>
      </c>
      <c r="Q53" s="339">
        <f t="shared" si="13"/>
        <v>0</v>
      </c>
      <c r="R53" s="339">
        <f t="shared" si="13"/>
        <v>0</v>
      </c>
      <c r="S53" s="340">
        <f t="shared" si="13"/>
        <v>0</v>
      </c>
      <c r="T53" s="301"/>
      <c r="U53" s="24"/>
    </row>
    <row r="54" spans="1:21" ht="14.65" customHeight="1" thickBot="1" x14ac:dyDescent="0.4">
      <c r="A54" s="68"/>
      <c r="B54" s="342" t="s">
        <v>237</v>
      </c>
      <c r="C54" s="470"/>
      <c r="D54" s="343"/>
      <c r="E54" s="343"/>
      <c r="F54" s="343"/>
      <c r="G54" s="343"/>
      <c r="H54" s="343"/>
      <c r="I54" s="343">
        <f t="shared" ref="I54:S54" si="14">IF($C$31="ROI",IF(I50&lt;=$C48+5,-$K59/I$13,0),IF($C$31="NI",IF(I50&lt;=$C48+5,-$K59/I$17,0)))</f>
        <v>0</v>
      </c>
      <c r="J54" s="343">
        <f t="shared" si="14"/>
        <v>0</v>
      </c>
      <c r="K54" s="343">
        <f t="shared" si="14"/>
        <v>0</v>
      </c>
      <c r="L54" s="343">
        <f t="shared" si="14"/>
        <v>0</v>
      </c>
      <c r="M54" s="343">
        <f t="shared" si="14"/>
        <v>0</v>
      </c>
      <c r="N54" s="343">
        <f t="shared" si="14"/>
        <v>0</v>
      </c>
      <c r="O54" s="343">
        <f t="shared" si="14"/>
        <v>0</v>
      </c>
      <c r="P54" s="343">
        <f t="shared" si="14"/>
        <v>0</v>
      </c>
      <c r="Q54" s="343">
        <f t="shared" si="14"/>
        <v>0</v>
      </c>
      <c r="R54" s="343">
        <f t="shared" si="14"/>
        <v>0</v>
      </c>
      <c r="S54" s="344">
        <f t="shared" si="14"/>
        <v>0</v>
      </c>
      <c r="T54" s="342"/>
      <c r="U54" s="24"/>
    </row>
    <row r="55" spans="1:21" ht="14.65" customHeight="1" thickTop="1" x14ac:dyDescent="0.35">
      <c r="A55" s="68"/>
      <c r="B55" s="346" t="s">
        <v>238</v>
      </c>
      <c r="C55" s="471"/>
      <c r="D55" s="347">
        <f t="shared" ref="D55:S55" si="15">SUM(D52:D54)</f>
        <v>0</v>
      </c>
      <c r="E55" s="347">
        <f t="shared" si="15"/>
        <v>0</v>
      </c>
      <c r="F55" s="347">
        <f t="shared" si="15"/>
        <v>0</v>
      </c>
      <c r="G55" s="347">
        <f t="shared" si="15"/>
        <v>0</v>
      </c>
      <c r="H55" s="347">
        <f t="shared" si="15"/>
        <v>0</v>
      </c>
      <c r="I55" s="347">
        <f t="shared" si="15"/>
        <v>0</v>
      </c>
      <c r="J55" s="347">
        <f t="shared" si="15"/>
        <v>0</v>
      </c>
      <c r="K55" s="347">
        <f t="shared" si="15"/>
        <v>0</v>
      </c>
      <c r="L55" s="347">
        <f t="shared" si="15"/>
        <v>0</v>
      </c>
      <c r="M55" s="347">
        <f t="shared" si="15"/>
        <v>0</v>
      </c>
      <c r="N55" s="347">
        <f t="shared" si="15"/>
        <v>0</v>
      </c>
      <c r="O55" s="347">
        <f t="shared" si="15"/>
        <v>0</v>
      </c>
      <c r="P55" s="347">
        <f t="shared" si="15"/>
        <v>0</v>
      </c>
      <c r="Q55" s="347">
        <f t="shared" si="15"/>
        <v>0</v>
      </c>
      <c r="R55" s="347">
        <f t="shared" si="15"/>
        <v>0</v>
      </c>
      <c r="S55" s="348">
        <f t="shared" si="15"/>
        <v>0</v>
      </c>
      <c r="T55" s="349"/>
      <c r="U55" s="24"/>
    </row>
    <row r="56" spans="1:21" ht="14.65" customHeight="1" thickBot="1" x14ac:dyDescent="0.4">
      <c r="A56" s="68"/>
      <c r="B56" s="350" t="s">
        <v>255</v>
      </c>
      <c r="C56" s="472"/>
      <c r="D56" s="351">
        <f t="shared" ref="D56:S56" si="16">IF($C$31="ROI",D55*D14,IF($C$31="NI",D55*D18))</f>
        <v>0</v>
      </c>
      <c r="E56" s="351">
        <f t="shared" si="16"/>
        <v>0</v>
      </c>
      <c r="F56" s="351">
        <f t="shared" si="16"/>
        <v>0</v>
      </c>
      <c r="G56" s="351">
        <f t="shared" si="16"/>
        <v>0</v>
      </c>
      <c r="H56" s="351">
        <f t="shared" si="16"/>
        <v>0</v>
      </c>
      <c r="I56" s="351">
        <f t="shared" si="16"/>
        <v>0</v>
      </c>
      <c r="J56" s="351">
        <f t="shared" si="16"/>
        <v>0</v>
      </c>
      <c r="K56" s="351">
        <f t="shared" si="16"/>
        <v>0</v>
      </c>
      <c r="L56" s="351">
        <f t="shared" si="16"/>
        <v>0</v>
      </c>
      <c r="M56" s="351">
        <f t="shared" si="16"/>
        <v>0</v>
      </c>
      <c r="N56" s="351">
        <f t="shared" si="16"/>
        <v>0</v>
      </c>
      <c r="O56" s="351">
        <f t="shared" si="16"/>
        <v>0</v>
      </c>
      <c r="P56" s="351">
        <f t="shared" si="16"/>
        <v>0</v>
      </c>
      <c r="Q56" s="351">
        <f t="shared" si="16"/>
        <v>0</v>
      </c>
      <c r="R56" s="351">
        <f t="shared" si="16"/>
        <v>0</v>
      </c>
      <c r="S56" s="352">
        <f t="shared" si="16"/>
        <v>0</v>
      </c>
      <c r="T56" s="411">
        <v>0</v>
      </c>
      <c r="U56" s="24"/>
    </row>
    <row r="57" spans="1:21" ht="14.65" customHeight="1" x14ac:dyDescent="0.35">
      <c r="A57" s="68"/>
      <c r="B57" s="354"/>
      <c r="C57" s="412"/>
      <c r="D57" s="413"/>
      <c r="E57" s="413"/>
      <c r="F57" s="413"/>
      <c r="G57" s="413"/>
      <c r="H57" s="413"/>
      <c r="I57" s="413"/>
      <c r="J57" s="413"/>
      <c r="K57" s="413"/>
      <c r="L57" s="368"/>
      <c r="M57" s="414"/>
      <c r="N57" s="415"/>
      <c r="O57" s="415"/>
      <c r="P57" s="415"/>
      <c r="Q57" s="415"/>
      <c r="R57" s="415"/>
      <c r="S57" s="415"/>
      <c r="T57" s="416"/>
      <c r="U57" s="24"/>
    </row>
    <row r="58" spans="1:21" ht="14.65" customHeight="1" x14ac:dyDescent="0.35">
      <c r="A58" s="68"/>
      <c r="B58" s="358"/>
      <c r="C58" s="483"/>
      <c r="D58" s="474" t="s">
        <v>126</v>
      </c>
      <c r="E58" s="444" t="s">
        <v>127</v>
      </c>
      <c r="F58" s="444" t="s">
        <v>128</v>
      </c>
      <c r="G58" s="444" t="s">
        <v>129</v>
      </c>
      <c r="H58" s="444" t="s">
        <v>130</v>
      </c>
      <c r="I58" s="444" t="s">
        <v>131</v>
      </c>
      <c r="J58" s="444" t="s">
        <v>149</v>
      </c>
      <c r="K58" s="444" t="s">
        <v>144</v>
      </c>
      <c r="L58" s="359"/>
      <c r="M58" s="76"/>
      <c r="T58" s="24"/>
    </row>
    <row r="59" spans="1:21" ht="14.65" customHeight="1" x14ac:dyDescent="0.35">
      <c r="A59" s="68"/>
      <c r="B59" s="475" t="s">
        <v>240</v>
      </c>
      <c r="C59" s="473"/>
      <c r="D59" s="476">
        <f>IF(C31="ROI",D52*D$14/SUMIF($I$50:$S$50,"&lt;="&amp;$C48+5,$I$12:$S$12),IF(C31="NI",D52*D$18/SUMIF($I$50:$S$50,"&lt;="&amp;$C48+5,$I$16:$S$16)))</f>
        <v>0</v>
      </c>
      <c r="E59" s="477">
        <f>IF(C31="ROI",E52*E$14/SUMIF($I$50:$S$50,"&lt;="&amp;$C48+5,$I$12:$S$12),IF(C31="NI",E52*E$18/SUMIF($I$50:$S$50,"&lt;="&amp;$C48+5,$I$16:$S$16)))</f>
        <v>0</v>
      </c>
      <c r="F59" s="477">
        <f>IF(C31="ROI",F52*F$14/SUMIF($I$50:$S$50,"&lt;="&amp;$C48+5,$I$12:$S$12),IF(C31="NI",F52*F$18/SUMIF($I$50:$S$50,"&lt;="&amp;$C48+5,$I$16:$S$16)))</f>
        <v>0</v>
      </c>
      <c r="G59" s="477">
        <f>IF(C31="ROI",G52*G$14/SUMIF($I$50:$S$50,"&lt;="&amp;$C48+5,$I$12:$S$12),IF(C31="NI",G52*G$18/SUMIF($I$50:$S$50,"&lt;="&amp;$C48+5,$I$16:$S$16)))</f>
        <v>0</v>
      </c>
      <c r="H59" s="477">
        <f>IF(C31="ROI",H52*H$14/SUMIF($I$50:$S$50,"&lt;="&amp;$C48+5,$I$12:$S$12),IF(C31="NI",H52*H$18/SUMIF($I$50:$S$50,"&lt;="&amp;$C48+5,$I$16:$S$16)))</f>
        <v>0</v>
      </c>
      <c r="I59" s="477">
        <f>IF(C31="ROI",I52*I$14/SUMIF($I$50:$S$50,"&lt;="&amp;$C48+5,$I$12:$S$12),IF(C31="NI",I52*I$18/SUMIF($I$50:$S$50,"&lt;="&amp;$C48+5,$I$16:$S$16)))</f>
        <v>0</v>
      </c>
      <c r="J59" s="477">
        <f>IF(C31="ROI",SUMPRODUCT($F$14:$S$14,F53:S53)/SUMIF(I50:S50,"&lt;="&amp;C48+5,$I$12:$S$12),IF(C31="NI",SUMPRODUCT($F$18:$S$18,F53:S53)/SUMIF(I50:S50,"&lt;="&amp;C48+5,$I$16:$S$16)))</f>
        <v>0</v>
      </c>
      <c r="K59" s="445">
        <f>SUM(D59:J59)</f>
        <v>0</v>
      </c>
      <c r="L59" s="359"/>
      <c r="M59" s="76"/>
      <c r="T59" s="24"/>
      <c r="U59" s="24"/>
    </row>
    <row r="60" spans="1:21" ht="14.65" customHeight="1" thickBot="1" x14ac:dyDescent="0.4">
      <c r="A60" s="68"/>
      <c r="B60" s="360"/>
      <c r="C60" s="417"/>
      <c r="D60" s="418"/>
      <c r="E60" s="418"/>
      <c r="F60" s="362"/>
      <c r="G60" s="418"/>
      <c r="H60" s="418"/>
      <c r="I60" s="362"/>
      <c r="J60" s="418"/>
      <c r="K60" s="418"/>
      <c r="L60" s="371"/>
      <c r="M60" s="76"/>
      <c r="T60" s="24"/>
    </row>
    <row r="61" spans="1:21" ht="14.65" customHeight="1" x14ac:dyDescent="0.35">
      <c r="A61" s="68"/>
      <c r="E61" s="70"/>
      <c r="T61" s="24"/>
    </row>
    <row r="62" spans="1:21" ht="14.65" customHeight="1" x14ac:dyDescent="0.35">
      <c r="A62" s="68"/>
      <c r="B62" s="69" t="s">
        <v>151</v>
      </c>
      <c r="T62" s="24"/>
    </row>
    <row r="63" spans="1:21" ht="15" customHeight="1" thickBot="1" x14ac:dyDescent="0.4">
      <c r="A63" s="68"/>
      <c r="T63" s="24"/>
    </row>
    <row r="64" spans="1:21" ht="21" customHeight="1" thickTop="1" x14ac:dyDescent="0.45">
      <c r="A64" s="71"/>
      <c r="B64" s="480" t="s">
        <v>152</v>
      </c>
      <c r="C64" s="375" t="s">
        <v>153</v>
      </c>
      <c r="T64" s="24"/>
    </row>
    <row r="65" spans="1:20" ht="14.65" customHeight="1" x14ac:dyDescent="0.35">
      <c r="A65" s="71"/>
      <c r="B65" s="68" t="s">
        <v>154</v>
      </c>
      <c r="C65" s="419" t="s">
        <v>134</v>
      </c>
      <c r="T65" s="24"/>
    </row>
    <row r="66" spans="1:20" ht="14.65" customHeight="1" x14ac:dyDescent="0.35">
      <c r="A66" s="71"/>
      <c r="B66" s="478" t="s">
        <v>242</v>
      </c>
      <c r="C66" s="376">
        <f>G25</f>
        <v>106</v>
      </c>
      <c r="T66" s="24"/>
    </row>
    <row r="67" spans="1:20" ht="14.65" customHeight="1" x14ac:dyDescent="0.35">
      <c r="A67" s="71"/>
      <c r="B67" s="478" t="s">
        <v>221</v>
      </c>
      <c r="C67" s="377">
        <f>L38</f>
        <v>0</v>
      </c>
      <c r="T67" s="24"/>
    </row>
    <row r="68" spans="1:20" ht="14.65" customHeight="1" x14ac:dyDescent="0.35">
      <c r="A68" s="71"/>
      <c r="B68" s="478" t="s">
        <v>222</v>
      </c>
      <c r="C68" s="377">
        <f>L54</f>
        <v>0</v>
      </c>
      <c r="T68" s="24"/>
    </row>
    <row r="69" spans="1:20" ht="14.65" customHeight="1" x14ac:dyDescent="0.35">
      <c r="A69" s="71"/>
      <c r="B69" s="68" t="s">
        <v>155</v>
      </c>
      <c r="C69" s="378"/>
      <c r="T69" s="24"/>
    </row>
    <row r="70" spans="1:20" ht="14.65" customHeight="1" thickBot="1" x14ac:dyDescent="0.4">
      <c r="A70" s="71"/>
      <c r="B70" s="68"/>
      <c r="C70" s="378"/>
      <c r="T70" s="24"/>
    </row>
    <row r="71" spans="1:20" ht="15" customHeight="1" thickTop="1" thickBot="1" x14ac:dyDescent="0.4">
      <c r="A71" s="71"/>
      <c r="B71" s="479" t="s">
        <v>144</v>
      </c>
      <c r="C71" s="379">
        <f>SUM(C66:C68)</f>
        <v>106</v>
      </c>
      <c r="T71" s="24"/>
    </row>
    <row r="72" spans="1:20" ht="15.4" customHeight="1" thickTop="1" x14ac:dyDescent="0.35">
      <c r="A72" s="71"/>
      <c r="B72" s="373"/>
      <c r="C72" s="380"/>
      <c r="T72" s="24"/>
    </row>
    <row r="73" spans="1:20" ht="15.4" customHeight="1" thickBot="1" x14ac:dyDescent="0.4">
      <c r="A73" s="71"/>
      <c r="B73" s="72"/>
      <c r="C73" s="381"/>
      <c r="T73" s="24"/>
    </row>
    <row r="74" spans="1:20" ht="15" customHeight="1" x14ac:dyDescent="0.35">
      <c r="A74" s="68"/>
      <c r="B74" s="374"/>
      <c r="C74" s="374"/>
      <c r="H74" s="24"/>
      <c r="I74" s="24"/>
      <c r="J74" s="24"/>
      <c r="K74" s="24"/>
      <c r="L74" s="24"/>
      <c r="M74" s="24"/>
      <c r="N74" s="24"/>
      <c r="O74" s="24"/>
      <c r="P74" s="24"/>
      <c r="Q74" s="24"/>
      <c r="R74" s="24"/>
      <c r="S74" s="24"/>
      <c r="T74" s="24"/>
    </row>
    <row r="75" spans="1:20" ht="14.65" customHeight="1" x14ac:dyDescent="0.25"/>
    <row r="76" spans="1:20" ht="14.65" customHeight="1" x14ac:dyDescent="0.25"/>
    <row r="77" spans="1:20" ht="14.65" customHeight="1" x14ac:dyDescent="0.35">
      <c r="C77" s="24" t="s">
        <v>12</v>
      </c>
    </row>
    <row r="78" spans="1:20" ht="14.65" customHeight="1" x14ac:dyDescent="0.25"/>
    <row r="79" spans="1:20" ht="14.65" customHeight="1" x14ac:dyDescent="0.25"/>
  </sheetData>
  <mergeCells count="12">
    <mergeCell ref="B50:B51"/>
    <mergeCell ref="B3:S3"/>
    <mergeCell ref="D21:I21"/>
    <mergeCell ref="B23:B24"/>
    <mergeCell ref="D23:H23"/>
    <mergeCell ref="D27:I27"/>
    <mergeCell ref="D31:T31"/>
    <mergeCell ref="D32:T32"/>
    <mergeCell ref="D33:T33"/>
    <mergeCell ref="B34:B35"/>
    <mergeCell ref="D48:T48"/>
    <mergeCell ref="D49:T49"/>
  </mergeCells>
  <conditionalFormatting sqref="T40">
    <cfRule type="cellIs" dxfId="2" priority="1" operator="greaterThan">
      <formula>0.5</formula>
    </cfRule>
  </conditionalFormatting>
  <dataValidations count="2">
    <dataValidation type="list" allowBlank="1" showInputMessage="1" showErrorMessage="1" sqref="C31" xr:uid="{00000000-0002-0000-0600-000000000000}">
      <formula1>"ROI, NI"</formula1>
    </dataValidation>
    <dataValidation type="list" allowBlank="1" showInputMessage="1" showErrorMessage="1" sqref="C27 C21:C24" xr:uid="{00000000-0002-0000-0600-000001000000}">
      <formula1>"YES, 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110"/>
  <sheetViews>
    <sheetView zoomScale="80" zoomScaleNormal="80" workbookViewId="0">
      <selection activeCell="F69" sqref="F69"/>
    </sheetView>
  </sheetViews>
  <sheetFormatPr defaultColWidth="0" defaultRowHeight="12.5" zeroHeight="1" x14ac:dyDescent="0.25"/>
  <cols>
    <col min="1" max="1" width="3.54296875" style="5" customWidth="1"/>
    <col min="2" max="2" width="60.26953125" style="5" customWidth="1"/>
    <col min="3" max="19" width="10.54296875" style="5" customWidth="1"/>
    <col min="20" max="21" width="9.1796875" style="5" customWidth="1"/>
    <col min="22" max="30" width="0" style="5" hidden="1" customWidth="1"/>
    <col min="31" max="16384" width="9.1796875" style="5" hidden="1"/>
  </cols>
  <sheetData>
    <row r="1" spans="1:20" ht="18.399999999999999" customHeight="1" x14ac:dyDescent="0.45">
      <c r="B1" s="284" t="s">
        <v>256</v>
      </c>
    </row>
    <row r="2" spans="1:20" ht="24" customHeight="1" thickBot="1" x14ac:dyDescent="0.4">
      <c r="A2" s="76"/>
      <c r="B2" s="67"/>
    </row>
    <row r="3" spans="1:20" ht="32.15" customHeight="1" thickBot="1" x14ac:dyDescent="0.3">
      <c r="A3" s="76"/>
      <c r="B3" s="592" t="s">
        <v>257</v>
      </c>
      <c r="C3" s="593"/>
      <c r="D3" s="593"/>
      <c r="E3" s="593"/>
      <c r="F3" s="593"/>
      <c r="G3" s="593"/>
      <c r="H3" s="593"/>
      <c r="I3" s="593"/>
      <c r="J3" s="593"/>
      <c r="K3" s="593"/>
      <c r="L3" s="593"/>
      <c r="M3" s="593"/>
      <c r="N3" s="593"/>
      <c r="O3" s="593"/>
      <c r="P3" s="593"/>
      <c r="Q3" s="593"/>
      <c r="R3" s="593"/>
      <c r="S3" s="594"/>
    </row>
    <row r="4" spans="1:20" ht="13" customHeight="1" thickBot="1" x14ac:dyDescent="0.4">
      <c r="A4" s="76"/>
      <c r="B4" s="283"/>
      <c r="C4" s="283"/>
      <c r="D4" s="283"/>
      <c r="E4" s="283"/>
      <c r="F4" s="283"/>
      <c r="G4" s="283"/>
      <c r="H4" s="283"/>
      <c r="I4" s="283"/>
      <c r="J4" s="283"/>
      <c r="K4" s="283"/>
      <c r="L4" s="283"/>
      <c r="M4" s="283"/>
    </row>
    <row r="5" spans="1:20" ht="14.65" customHeight="1" thickBot="1" x14ac:dyDescent="0.4">
      <c r="A5" s="76"/>
      <c r="B5" s="67"/>
      <c r="C5" s="420" t="s">
        <v>125</v>
      </c>
      <c r="D5" s="382" t="s">
        <v>126</v>
      </c>
      <c r="E5" s="382" t="s">
        <v>127</v>
      </c>
      <c r="F5" s="286" t="s">
        <v>128</v>
      </c>
      <c r="G5" s="286" t="s">
        <v>129</v>
      </c>
      <c r="H5" s="287" t="s">
        <v>130</v>
      </c>
      <c r="I5" s="286" t="s">
        <v>131</v>
      </c>
      <c r="J5" s="286" t="s">
        <v>132</v>
      </c>
      <c r="K5" s="286" t="s">
        <v>133</v>
      </c>
      <c r="L5" s="286" t="s">
        <v>134</v>
      </c>
      <c r="M5" s="286" t="s">
        <v>135</v>
      </c>
      <c r="N5" s="286" t="s">
        <v>136</v>
      </c>
      <c r="O5" s="286" t="s">
        <v>137</v>
      </c>
      <c r="P5" s="286" t="s">
        <v>138</v>
      </c>
      <c r="Q5" s="286" t="s">
        <v>139</v>
      </c>
      <c r="R5" s="286" t="s">
        <v>174</v>
      </c>
      <c r="S5" s="288" t="s">
        <v>175</v>
      </c>
      <c r="T5" s="80"/>
    </row>
    <row r="6" spans="1:20" ht="14.65" customHeight="1" x14ac:dyDescent="0.35">
      <c r="A6" s="76"/>
      <c r="B6" s="289" t="s">
        <v>177</v>
      </c>
      <c r="C6" s="290">
        <v>5.3999999999999999E-2</v>
      </c>
      <c r="D6" s="291">
        <v>5.3999999999999999E-2</v>
      </c>
      <c r="E6" s="291">
        <v>5.3999999999999999E-2</v>
      </c>
      <c r="F6" s="291">
        <v>5.3999999999999999E-2</v>
      </c>
      <c r="G6" s="291">
        <v>5.3999999999999999E-2</v>
      </c>
      <c r="H6" s="291">
        <v>5.3999999999999999E-2</v>
      </c>
      <c r="I6" s="291">
        <v>5.3999999999999999E-2</v>
      </c>
      <c r="J6" s="291">
        <v>5.3999999999999999E-2</v>
      </c>
      <c r="K6" s="291">
        <v>5.3999999999999999E-2</v>
      </c>
      <c r="L6" s="291">
        <v>5.3999999999999999E-2</v>
      </c>
      <c r="M6" s="291">
        <v>5.3999999999999999E-2</v>
      </c>
      <c r="N6" s="291">
        <v>5.3999999999999999E-2</v>
      </c>
      <c r="O6" s="291">
        <v>5.3999999999999999E-2</v>
      </c>
      <c r="P6" s="291">
        <v>5.3999999999999999E-2</v>
      </c>
      <c r="Q6" s="291">
        <v>5.3999999999999999E-2</v>
      </c>
      <c r="R6" s="291">
        <v>5.3999999999999999E-2</v>
      </c>
      <c r="S6" s="484">
        <v>5.3999999999999999E-2</v>
      </c>
      <c r="T6" s="297"/>
    </row>
    <row r="7" spans="1:20" ht="14.65" customHeight="1" thickBot="1" x14ac:dyDescent="0.4">
      <c r="A7" s="76"/>
      <c r="B7" s="293" t="s">
        <v>178</v>
      </c>
      <c r="C7" s="294">
        <v>0.02</v>
      </c>
      <c r="D7" s="295">
        <v>0.02</v>
      </c>
      <c r="E7" s="295">
        <v>8.1000000000000003E-2</v>
      </c>
      <c r="F7" s="295">
        <v>5.1999999999999998E-2</v>
      </c>
      <c r="G7" s="295">
        <v>0.02</v>
      </c>
      <c r="H7" s="295">
        <v>0.02</v>
      </c>
      <c r="I7" s="295">
        <v>0.02</v>
      </c>
      <c r="J7" s="295">
        <v>0.02</v>
      </c>
      <c r="K7" s="295">
        <v>0.02</v>
      </c>
      <c r="L7" s="295">
        <v>0.02</v>
      </c>
      <c r="M7" s="295">
        <v>0.02</v>
      </c>
      <c r="N7" s="295">
        <v>0.02</v>
      </c>
      <c r="O7" s="295">
        <v>0.02</v>
      </c>
      <c r="P7" s="295">
        <v>0.02</v>
      </c>
      <c r="Q7" s="295">
        <v>0.02</v>
      </c>
      <c r="R7" s="295">
        <v>0.02</v>
      </c>
      <c r="S7" s="296">
        <v>0.02</v>
      </c>
      <c r="T7" s="297"/>
    </row>
    <row r="8" spans="1:20" ht="14.65" customHeight="1" thickBot="1" x14ac:dyDescent="0.4">
      <c r="A8" s="76"/>
      <c r="B8" s="24"/>
      <c r="C8" s="24"/>
      <c r="D8" s="24"/>
      <c r="E8" s="24"/>
      <c r="F8" s="24"/>
      <c r="G8" s="24"/>
      <c r="H8" s="24"/>
      <c r="I8" s="24"/>
      <c r="J8" s="24"/>
      <c r="K8" s="24"/>
      <c r="L8" s="24"/>
      <c r="M8" s="24"/>
      <c r="N8" s="24"/>
      <c r="O8" s="24"/>
      <c r="P8" s="24"/>
      <c r="Q8" s="24"/>
      <c r="R8" s="24"/>
      <c r="S8" s="24"/>
      <c r="T8" s="24"/>
    </row>
    <row r="9" spans="1:20" ht="14.65" customHeight="1" x14ac:dyDescent="0.35">
      <c r="A9" s="76"/>
      <c r="B9" s="289" t="s">
        <v>179</v>
      </c>
      <c r="C9" s="290">
        <v>5.3999999999999999E-2</v>
      </c>
      <c r="D9" s="291">
        <v>5.3999999999999999E-2</v>
      </c>
      <c r="E9" s="291">
        <v>5.3999999999999999E-2</v>
      </c>
      <c r="F9" s="291">
        <v>5.3999999999999999E-2</v>
      </c>
      <c r="G9" s="291">
        <v>5.3999999999999999E-2</v>
      </c>
      <c r="H9" s="291">
        <v>5.3999999999999999E-2</v>
      </c>
      <c r="I9" s="291">
        <v>5.3999999999999999E-2</v>
      </c>
      <c r="J9" s="291">
        <v>5.3999999999999999E-2</v>
      </c>
      <c r="K9" s="291">
        <v>5.3999999999999999E-2</v>
      </c>
      <c r="L9" s="291">
        <v>5.3999999999999999E-2</v>
      </c>
      <c r="M9" s="291">
        <v>5.3999999999999999E-2</v>
      </c>
      <c r="N9" s="291">
        <v>5.3999999999999999E-2</v>
      </c>
      <c r="O9" s="291">
        <v>5.3999999999999999E-2</v>
      </c>
      <c r="P9" s="291">
        <v>5.3999999999999999E-2</v>
      </c>
      <c r="Q9" s="291">
        <v>5.3999999999999999E-2</v>
      </c>
      <c r="R9" s="291">
        <v>5.3999999999999999E-2</v>
      </c>
      <c r="S9" s="484">
        <v>5.3999999999999999E-2</v>
      </c>
      <c r="T9" s="297"/>
    </row>
    <row r="10" spans="1:20" ht="14.65" customHeight="1" thickBot="1" x14ac:dyDescent="0.4">
      <c r="A10" s="76"/>
      <c r="B10" s="293" t="s">
        <v>180</v>
      </c>
      <c r="C10" s="294">
        <v>0.02</v>
      </c>
      <c r="D10" s="295">
        <v>0.02</v>
      </c>
      <c r="E10" s="295">
        <v>7.9000000000000001E-2</v>
      </c>
      <c r="F10" s="295">
        <v>6.8000000000000005E-2</v>
      </c>
      <c r="G10" s="295">
        <v>2.1999999999999999E-2</v>
      </c>
      <c r="H10" s="295">
        <v>0.02</v>
      </c>
      <c r="I10" s="295">
        <v>0.02</v>
      </c>
      <c r="J10" s="295">
        <v>0.02</v>
      </c>
      <c r="K10" s="295">
        <v>0.02</v>
      </c>
      <c r="L10" s="295">
        <v>0.02</v>
      </c>
      <c r="M10" s="295">
        <v>0.02</v>
      </c>
      <c r="N10" s="295">
        <v>0.02</v>
      </c>
      <c r="O10" s="295">
        <v>0.02</v>
      </c>
      <c r="P10" s="295">
        <v>0.02</v>
      </c>
      <c r="Q10" s="295">
        <v>0.02</v>
      </c>
      <c r="R10" s="295">
        <v>0.02</v>
      </c>
      <c r="S10" s="296">
        <v>0.02</v>
      </c>
      <c r="T10" s="297"/>
    </row>
    <row r="11" spans="1:20" ht="14.65" customHeight="1" thickBot="1" x14ac:dyDescent="0.4">
      <c r="A11" s="76"/>
      <c r="C11" s="297"/>
      <c r="D11" s="297"/>
    </row>
    <row r="12" spans="1:20" ht="14.65" customHeight="1" x14ac:dyDescent="0.35">
      <c r="A12" s="76"/>
      <c r="B12" s="289" t="s">
        <v>181</v>
      </c>
      <c r="C12" s="298">
        <f t="shared" ref="C12:G13" si="0">D12*(1+C6)</f>
        <v>1.3007776144450243</v>
      </c>
      <c r="D12" s="299">
        <f t="shared" si="0"/>
        <v>1.2341343590560001</v>
      </c>
      <c r="E12" s="299">
        <f t="shared" si="0"/>
        <v>1.1709054640000001</v>
      </c>
      <c r="F12" s="299">
        <f t="shared" si="0"/>
        <v>1.110916</v>
      </c>
      <c r="G12" s="299">
        <f t="shared" si="0"/>
        <v>1.054</v>
      </c>
      <c r="H12" s="299">
        <v>1</v>
      </c>
      <c r="I12" s="299">
        <f t="shared" ref="I12:S13" si="1">H12/(1+I6)</f>
        <v>0.94876660341555974</v>
      </c>
      <c r="J12" s="299">
        <f t="shared" si="1"/>
        <v>0.90015806775669804</v>
      </c>
      <c r="K12" s="299">
        <f t="shared" si="1"/>
        <v>0.85403991248263567</v>
      </c>
      <c r="L12" s="299">
        <f t="shared" si="1"/>
        <v>0.8102845469474721</v>
      </c>
      <c r="M12" s="299">
        <f t="shared" si="1"/>
        <v>0.76877091740746872</v>
      </c>
      <c r="N12" s="299">
        <f t="shared" si="1"/>
        <v>0.72938417211334794</v>
      </c>
      <c r="O12" s="299">
        <f t="shared" si="1"/>
        <v>0.6920153435610511</v>
      </c>
      <c r="P12" s="299">
        <f t="shared" si="1"/>
        <v>0.65656104702187013</v>
      </c>
      <c r="Q12" s="299">
        <f t="shared" si="1"/>
        <v>0.62292319451790334</v>
      </c>
      <c r="R12" s="299">
        <f t="shared" si="1"/>
        <v>0.59100872345152122</v>
      </c>
      <c r="S12" s="300">
        <f t="shared" si="1"/>
        <v>0.56072933913806566</v>
      </c>
    </row>
    <row r="13" spans="1:20" ht="14.65" customHeight="1" x14ac:dyDescent="0.35">
      <c r="A13" s="76"/>
      <c r="B13" s="301" t="s">
        <v>182</v>
      </c>
      <c r="C13" s="302">
        <f t="shared" si="0"/>
        <v>1.206818472096</v>
      </c>
      <c r="D13" s="303">
        <f t="shared" si="0"/>
        <v>1.1831553647999999</v>
      </c>
      <c r="E13" s="303">
        <f t="shared" si="0"/>
        <v>1.1599562399999999</v>
      </c>
      <c r="F13" s="303">
        <f t="shared" si="0"/>
        <v>1.07304</v>
      </c>
      <c r="G13" s="303">
        <f t="shared" si="0"/>
        <v>1.02</v>
      </c>
      <c r="H13" s="303">
        <v>1</v>
      </c>
      <c r="I13" s="303">
        <f t="shared" si="1"/>
        <v>0.98039215686274506</v>
      </c>
      <c r="J13" s="303">
        <f t="shared" si="1"/>
        <v>0.96116878123798533</v>
      </c>
      <c r="K13" s="303">
        <f t="shared" si="1"/>
        <v>0.94232233454704439</v>
      </c>
      <c r="L13" s="303">
        <f t="shared" si="1"/>
        <v>0.92384542602651409</v>
      </c>
      <c r="M13" s="303">
        <f t="shared" si="1"/>
        <v>0.90573080982991572</v>
      </c>
      <c r="N13" s="303">
        <f t="shared" si="1"/>
        <v>0.88797138218619187</v>
      </c>
      <c r="O13" s="303">
        <f t="shared" si="1"/>
        <v>0.87056017861391355</v>
      </c>
      <c r="P13" s="303">
        <f t="shared" si="1"/>
        <v>0.85349037119011129</v>
      </c>
      <c r="Q13" s="303">
        <f t="shared" si="1"/>
        <v>0.83675526587265814</v>
      </c>
      <c r="R13" s="303">
        <f t="shared" si="1"/>
        <v>0.82034829987515501</v>
      </c>
      <c r="S13" s="304">
        <f t="shared" si="1"/>
        <v>0.80426303909328922</v>
      </c>
    </row>
    <row r="14" spans="1:20" ht="14.65" customHeight="1" thickBot="1" x14ac:dyDescent="0.4">
      <c r="A14" s="76"/>
      <c r="B14" s="293" t="s">
        <v>183</v>
      </c>
      <c r="C14" s="305">
        <f>C12*C13</f>
        <v>1.569802453201224</v>
      </c>
      <c r="D14" s="306">
        <f>D12*D13</f>
        <v>1.4601726878011159</v>
      </c>
      <c r="E14" s="306">
        <f>E12*E13</f>
        <v>1.3581990994168953</v>
      </c>
      <c r="F14" s="306">
        <f>F12*F13</f>
        <v>1.19205730464</v>
      </c>
      <c r="G14" s="306">
        <f>G12*G13</f>
        <v>1.07508</v>
      </c>
      <c r="H14" s="306">
        <v>1</v>
      </c>
      <c r="I14" s="306">
        <f t="shared" ref="I14:S14" si="2">I12*I13</f>
        <v>0.9301633366819213</v>
      </c>
      <c r="J14" s="306">
        <f t="shared" si="2"/>
        <v>0.86520383290724523</v>
      </c>
      <c r="K14" s="306">
        <f t="shared" si="2"/>
        <v>0.80478088412699067</v>
      </c>
      <c r="L14" s="306">
        <f t="shared" si="2"/>
        <v>0.74857767247738827</v>
      </c>
      <c r="M14" s="306">
        <f t="shared" si="2"/>
        <v>0.69629950559715392</v>
      </c>
      <c r="N14" s="306">
        <f t="shared" si="2"/>
        <v>0.64767227145622086</v>
      </c>
      <c r="O14" s="306">
        <f t="shared" si="2"/>
        <v>0.60244100109407739</v>
      </c>
      <c r="P14" s="306">
        <f t="shared" si="2"/>
        <v>0.56036853173166401</v>
      </c>
      <c r="Q14" s="306">
        <f t="shared" si="2"/>
        <v>0.52123426324707378</v>
      </c>
      <c r="R14" s="306">
        <f t="shared" si="2"/>
        <v>0.4848330014948411</v>
      </c>
      <c r="S14" s="307">
        <f t="shared" si="2"/>
        <v>0.45097388240395231</v>
      </c>
    </row>
    <row r="15" spans="1:20" ht="14.65" customHeight="1" thickBot="1" x14ac:dyDescent="0.3">
      <c r="A15" s="76"/>
      <c r="B15" s="434"/>
    </row>
    <row r="16" spans="1:20" ht="14.65" customHeight="1" x14ac:dyDescent="0.35">
      <c r="A16" s="76"/>
      <c r="B16" s="289" t="s">
        <v>184</v>
      </c>
      <c r="C16" s="298">
        <f t="shared" ref="C16:G17" si="3">D16*(1+C9)</f>
        <v>1.3007776144450243</v>
      </c>
      <c r="D16" s="299">
        <f t="shared" si="3"/>
        <v>1.2341343590560001</v>
      </c>
      <c r="E16" s="299">
        <f t="shared" si="3"/>
        <v>1.1709054640000001</v>
      </c>
      <c r="F16" s="299">
        <f t="shared" si="3"/>
        <v>1.110916</v>
      </c>
      <c r="G16" s="299">
        <f t="shared" si="3"/>
        <v>1.054</v>
      </c>
      <c r="H16" s="299">
        <v>1</v>
      </c>
      <c r="I16" s="299">
        <f t="shared" ref="I16:S17" si="4">H16/(1+I9)</f>
        <v>0.94876660341555974</v>
      </c>
      <c r="J16" s="299">
        <f t="shared" si="4"/>
        <v>0.90015806775669804</v>
      </c>
      <c r="K16" s="299">
        <f t="shared" si="4"/>
        <v>0.85403991248263567</v>
      </c>
      <c r="L16" s="299">
        <f t="shared" si="4"/>
        <v>0.8102845469474721</v>
      </c>
      <c r="M16" s="299">
        <f t="shared" si="4"/>
        <v>0.76877091740746872</v>
      </c>
      <c r="N16" s="299">
        <f t="shared" si="4"/>
        <v>0.72938417211334794</v>
      </c>
      <c r="O16" s="299">
        <f t="shared" si="4"/>
        <v>0.6920153435610511</v>
      </c>
      <c r="P16" s="299">
        <f t="shared" si="4"/>
        <v>0.65656104702187013</v>
      </c>
      <c r="Q16" s="299">
        <f t="shared" si="4"/>
        <v>0.62292319451790334</v>
      </c>
      <c r="R16" s="299">
        <f t="shared" si="4"/>
        <v>0.59100872345152122</v>
      </c>
      <c r="S16" s="300">
        <f t="shared" si="4"/>
        <v>0.56072933913806566</v>
      </c>
    </row>
    <row r="17" spans="1:24" ht="14.65" customHeight="1" x14ac:dyDescent="0.35">
      <c r="A17" s="76"/>
      <c r="B17" s="301" t="s">
        <v>185</v>
      </c>
      <c r="C17" s="302">
        <f t="shared" si="3"/>
        <v>1.2253042410336001</v>
      </c>
      <c r="D17" s="303">
        <f t="shared" si="3"/>
        <v>1.20127866768</v>
      </c>
      <c r="E17" s="303">
        <f t="shared" si="3"/>
        <v>1.1777241839999999</v>
      </c>
      <c r="F17" s="303">
        <f t="shared" si="3"/>
        <v>1.091496</v>
      </c>
      <c r="G17" s="303">
        <f t="shared" si="3"/>
        <v>1.022</v>
      </c>
      <c r="H17" s="303">
        <v>1</v>
      </c>
      <c r="I17" s="303">
        <f t="shared" si="4"/>
        <v>0.98039215686274506</v>
      </c>
      <c r="J17" s="303">
        <f t="shared" si="4"/>
        <v>0.96116878123798533</v>
      </c>
      <c r="K17" s="303">
        <f t="shared" si="4"/>
        <v>0.94232233454704439</v>
      </c>
      <c r="L17" s="303">
        <f t="shared" si="4"/>
        <v>0.92384542602651409</v>
      </c>
      <c r="M17" s="303">
        <f t="shared" si="4"/>
        <v>0.90573080982991572</v>
      </c>
      <c r="N17" s="303">
        <f t="shared" si="4"/>
        <v>0.88797138218619187</v>
      </c>
      <c r="O17" s="303">
        <f t="shared" si="4"/>
        <v>0.87056017861391355</v>
      </c>
      <c r="P17" s="303">
        <f t="shared" si="4"/>
        <v>0.85349037119011129</v>
      </c>
      <c r="Q17" s="303">
        <f t="shared" si="4"/>
        <v>0.83675526587265814</v>
      </c>
      <c r="R17" s="303">
        <f t="shared" si="4"/>
        <v>0.82034829987515501</v>
      </c>
      <c r="S17" s="304">
        <f t="shared" si="4"/>
        <v>0.80426303909328922</v>
      </c>
    </row>
    <row r="18" spans="1:24" ht="14.65" customHeight="1" thickBot="1" x14ac:dyDescent="0.4">
      <c r="A18" s="76"/>
      <c r="B18" s="293" t="s">
        <v>186</v>
      </c>
      <c r="C18" s="305">
        <f>C16*C17</f>
        <v>1.5938483276210573</v>
      </c>
      <c r="D18" s="306">
        <f>D16*D17</f>
        <v>1.4825392785849025</v>
      </c>
      <c r="E18" s="306">
        <f>E16*E17</f>
        <v>1.3790036821305414</v>
      </c>
      <c r="F18" s="306">
        <f>F16*F17</f>
        <v>1.2125603703359999</v>
      </c>
      <c r="G18" s="306">
        <f>G16*G17</f>
        <v>1.077188</v>
      </c>
      <c r="H18" s="306">
        <v>1</v>
      </c>
      <c r="I18" s="306">
        <f t="shared" ref="I18:S18" si="5">I16*I17</f>
        <v>0.9301633366819213</v>
      </c>
      <c r="J18" s="306">
        <f t="shared" si="5"/>
        <v>0.86520383290724523</v>
      </c>
      <c r="K18" s="306">
        <f t="shared" si="5"/>
        <v>0.80478088412699067</v>
      </c>
      <c r="L18" s="306">
        <f t="shared" si="5"/>
        <v>0.74857767247738827</v>
      </c>
      <c r="M18" s="306">
        <f t="shared" si="5"/>
        <v>0.69629950559715392</v>
      </c>
      <c r="N18" s="306">
        <f t="shared" si="5"/>
        <v>0.64767227145622086</v>
      </c>
      <c r="O18" s="306">
        <f t="shared" si="5"/>
        <v>0.60244100109407739</v>
      </c>
      <c r="P18" s="306">
        <f t="shared" si="5"/>
        <v>0.56036853173166401</v>
      </c>
      <c r="Q18" s="306">
        <f t="shared" si="5"/>
        <v>0.52123426324707378</v>
      </c>
      <c r="R18" s="306">
        <f t="shared" si="5"/>
        <v>0.4848330014948411</v>
      </c>
      <c r="S18" s="307">
        <f t="shared" si="5"/>
        <v>0.45097388240395231</v>
      </c>
    </row>
    <row r="19" spans="1:24" ht="14.65" customHeight="1" thickBot="1" x14ac:dyDescent="0.4">
      <c r="A19" s="76"/>
      <c r="B19" s="24"/>
    </row>
    <row r="20" spans="1:24" ht="14.65" customHeight="1" thickBot="1" x14ac:dyDescent="0.4">
      <c r="A20" s="76"/>
      <c r="B20" s="308" t="s">
        <v>258</v>
      </c>
      <c r="C20" s="67"/>
      <c r="V20" s="77"/>
      <c r="W20" s="77"/>
      <c r="X20" s="77"/>
    </row>
    <row r="21" spans="1:24" ht="29.5" thickBot="1" x14ac:dyDescent="0.4">
      <c r="A21" s="76"/>
      <c r="B21" s="309" t="s">
        <v>259</v>
      </c>
      <c r="C21" s="310" t="s">
        <v>156</v>
      </c>
      <c r="D21" s="595"/>
      <c r="E21" s="596"/>
      <c r="F21" s="596"/>
      <c r="G21" s="596"/>
      <c r="H21" s="596"/>
      <c r="I21" s="597"/>
      <c r="V21" s="77"/>
      <c r="W21" s="77"/>
      <c r="X21" s="77"/>
    </row>
    <row r="22" spans="1:24" ht="15" thickBot="1" x14ac:dyDescent="0.4">
      <c r="A22" s="76"/>
      <c r="B22" s="391"/>
      <c r="C22" s="312"/>
      <c r="D22" s="313"/>
      <c r="E22" s="313"/>
      <c r="F22" s="313"/>
      <c r="G22" s="313"/>
      <c r="H22" s="313"/>
      <c r="I22" s="313"/>
      <c r="V22" s="77"/>
      <c r="W22" s="77"/>
      <c r="X22" s="77"/>
    </row>
    <row r="23" spans="1:24" ht="14.5" x14ac:dyDescent="0.35">
      <c r="A23" s="76"/>
      <c r="B23" s="598"/>
      <c r="C23" s="314"/>
      <c r="D23" s="600" t="s">
        <v>226</v>
      </c>
      <c r="E23" s="601"/>
      <c r="F23" s="601"/>
      <c r="G23" s="601"/>
      <c r="H23" s="602"/>
      <c r="I23" s="324"/>
      <c r="V23" s="77"/>
      <c r="W23" s="77"/>
      <c r="X23" s="77"/>
    </row>
    <row r="24" spans="1:24" ht="15" thickBot="1" x14ac:dyDescent="0.4">
      <c r="A24" s="76"/>
      <c r="B24" s="599"/>
      <c r="C24" s="316"/>
      <c r="D24" s="317" t="s">
        <v>130</v>
      </c>
      <c r="E24" s="318" t="s">
        <v>131</v>
      </c>
      <c r="F24" s="318" t="s">
        <v>132</v>
      </c>
      <c r="G24" s="318" t="s">
        <v>133</v>
      </c>
      <c r="H24" s="319" t="s">
        <v>134</v>
      </c>
      <c r="I24" s="324"/>
      <c r="V24" s="77"/>
      <c r="W24" s="77"/>
      <c r="X24" s="77"/>
    </row>
    <row r="25" spans="1:24" ht="44" thickBot="1" x14ac:dyDescent="0.3">
      <c r="A25" s="76"/>
      <c r="B25" s="320" t="s">
        <v>227</v>
      </c>
      <c r="C25" s="316"/>
      <c r="D25" s="317">
        <v>100</v>
      </c>
      <c r="E25" s="318">
        <v>102</v>
      </c>
      <c r="F25" s="318">
        <v>104</v>
      </c>
      <c r="G25" s="318">
        <v>106</v>
      </c>
      <c r="H25" s="319">
        <v>108</v>
      </c>
      <c r="I25" s="324"/>
    </row>
    <row r="26" spans="1:24" ht="15" thickBot="1" x14ac:dyDescent="0.3">
      <c r="A26" s="76"/>
      <c r="B26" s="423"/>
      <c r="C26" s="424"/>
      <c r="D26" s="324"/>
      <c r="E26" s="324"/>
      <c r="F26" s="324"/>
      <c r="G26" s="324"/>
      <c r="H26" s="324"/>
      <c r="I26" s="323"/>
    </row>
    <row r="27" spans="1:24" ht="45" customHeight="1" thickBot="1" x14ac:dyDescent="0.3">
      <c r="A27" s="76"/>
      <c r="B27" s="325" t="s">
        <v>260</v>
      </c>
      <c r="C27" s="310" t="s">
        <v>157</v>
      </c>
      <c r="D27" s="595"/>
      <c r="E27" s="596"/>
      <c r="F27" s="596"/>
      <c r="G27" s="596"/>
      <c r="H27" s="596"/>
      <c r="I27" s="597"/>
    </row>
    <row r="28" spans="1:24" ht="25" customHeight="1" x14ac:dyDescent="0.25">
      <c r="A28" s="76"/>
      <c r="B28" s="75"/>
    </row>
    <row r="29" spans="1:24" ht="25" customHeight="1" thickBot="1" x14ac:dyDescent="0.3">
      <c r="A29" s="76"/>
    </row>
    <row r="30" spans="1:24" ht="20.149999999999999" customHeight="1" thickBot="1" x14ac:dyDescent="0.3">
      <c r="A30" s="76"/>
      <c r="B30" s="308" t="s">
        <v>229</v>
      </c>
    </row>
    <row r="31" spans="1:24" ht="14.65" customHeight="1" x14ac:dyDescent="0.35">
      <c r="A31" s="76"/>
      <c r="B31" s="392" t="s">
        <v>230</v>
      </c>
      <c r="C31" s="327" t="s">
        <v>188</v>
      </c>
      <c r="D31" s="603" t="s">
        <v>231</v>
      </c>
      <c r="E31" s="604"/>
      <c r="F31" s="604"/>
      <c r="G31" s="604"/>
      <c r="H31" s="604"/>
      <c r="I31" s="604"/>
      <c r="J31" s="604"/>
      <c r="K31" s="604"/>
      <c r="L31" s="604"/>
      <c r="M31" s="604"/>
      <c r="N31" s="604"/>
      <c r="O31" s="604"/>
      <c r="P31" s="604"/>
      <c r="Q31" s="604"/>
      <c r="R31" s="604"/>
      <c r="S31" s="604"/>
      <c r="T31" s="605"/>
    </row>
    <row r="32" spans="1:24" ht="14.65" customHeight="1" x14ac:dyDescent="0.35">
      <c r="A32" s="76"/>
      <c r="B32" s="68" t="s">
        <v>232</v>
      </c>
      <c r="C32" s="328">
        <v>4</v>
      </c>
      <c r="D32" s="606" t="s">
        <v>233</v>
      </c>
      <c r="E32" s="607"/>
      <c r="F32" s="607"/>
      <c r="G32" s="607"/>
      <c r="H32" s="607"/>
      <c r="I32" s="607"/>
      <c r="J32" s="607"/>
      <c r="K32" s="607"/>
      <c r="L32" s="607"/>
      <c r="M32" s="607"/>
      <c r="N32" s="607"/>
      <c r="O32" s="607"/>
      <c r="P32" s="607"/>
      <c r="Q32" s="607"/>
      <c r="R32" s="607"/>
      <c r="S32" s="607"/>
      <c r="T32" s="608"/>
    </row>
    <row r="33" spans="1:20" ht="14.65" customHeight="1" thickBot="1" x14ac:dyDescent="0.4">
      <c r="A33" s="76"/>
      <c r="B33" s="73" t="s">
        <v>234</v>
      </c>
      <c r="C33" s="329">
        <v>0</v>
      </c>
      <c r="D33" s="609" t="s">
        <v>233</v>
      </c>
      <c r="E33" s="610"/>
      <c r="F33" s="610"/>
      <c r="G33" s="610"/>
      <c r="H33" s="610"/>
      <c r="I33" s="610"/>
      <c r="J33" s="610"/>
      <c r="K33" s="610"/>
      <c r="L33" s="610"/>
      <c r="M33" s="610"/>
      <c r="N33" s="610"/>
      <c r="O33" s="610"/>
      <c r="P33" s="610"/>
      <c r="Q33" s="610"/>
      <c r="R33" s="610"/>
      <c r="S33" s="610"/>
      <c r="T33" s="611"/>
    </row>
    <row r="34" spans="1:20" ht="14.65" customHeight="1" x14ac:dyDescent="0.25">
      <c r="A34" s="76"/>
      <c r="B34" s="519"/>
      <c r="C34" s="435">
        <v>0</v>
      </c>
      <c r="D34" s="435">
        <v>1</v>
      </c>
      <c r="E34" s="435">
        <v>2</v>
      </c>
      <c r="F34" s="435">
        <v>3</v>
      </c>
      <c r="G34" s="435">
        <v>4</v>
      </c>
      <c r="H34" s="435">
        <v>5</v>
      </c>
      <c r="I34" s="435">
        <v>6</v>
      </c>
      <c r="J34" s="435">
        <v>7</v>
      </c>
      <c r="K34" s="435">
        <v>8</v>
      </c>
      <c r="L34" s="435">
        <v>9</v>
      </c>
      <c r="M34" s="435">
        <f>L34+1</f>
        <v>10</v>
      </c>
      <c r="N34" s="435">
        <f t="shared" ref="N34:S34" si="6">M34+1</f>
        <v>11</v>
      </c>
      <c r="O34" s="435">
        <f t="shared" si="6"/>
        <v>12</v>
      </c>
      <c r="P34" s="435">
        <f t="shared" si="6"/>
        <v>13</v>
      </c>
      <c r="Q34" s="435">
        <f t="shared" si="6"/>
        <v>14</v>
      </c>
      <c r="R34" s="435">
        <f t="shared" si="6"/>
        <v>15</v>
      </c>
      <c r="S34" s="435">
        <f t="shared" si="6"/>
        <v>16</v>
      </c>
      <c r="T34" s="436"/>
    </row>
    <row r="35" spans="1:20" ht="14.65" customHeight="1" thickBot="1" x14ac:dyDescent="0.3">
      <c r="A35" s="76"/>
      <c r="B35" s="591"/>
      <c r="C35" s="393"/>
      <c r="D35" s="437" t="s">
        <v>126</v>
      </c>
      <c r="E35" s="437" t="s">
        <v>127</v>
      </c>
      <c r="F35" s="437" t="s">
        <v>128</v>
      </c>
      <c r="G35" s="437" t="s">
        <v>129</v>
      </c>
      <c r="H35" s="438" t="s">
        <v>130</v>
      </c>
      <c r="I35" s="437" t="s">
        <v>131</v>
      </c>
      <c r="J35" s="437" t="s">
        <v>132</v>
      </c>
      <c r="K35" s="437" t="s">
        <v>133</v>
      </c>
      <c r="L35" s="437" t="s">
        <v>134</v>
      </c>
      <c r="M35" s="437" t="s">
        <v>135</v>
      </c>
      <c r="N35" s="437" t="s">
        <v>136</v>
      </c>
      <c r="O35" s="437" t="s">
        <v>137</v>
      </c>
      <c r="P35" s="437" t="s">
        <v>138</v>
      </c>
      <c r="Q35" s="437" t="s">
        <v>139</v>
      </c>
      <c r="R35" s="437" t="s">
        <v>174</v>
      </c>
      <c r="S35" s="437" t="s">
        <v>175</v>
      </c>
      <c r="T35" s="439" t="s">
        <v>144</v>
      </c>
    </row>
    <row r="36" spans="1:20" ht="14.65" customHeight="1" x14ac:dyDescent="0.35">
      <c r="A36" s="76"/>
      <c r="B36" s="335" t="s">
        <v>235</v>
      </c>
      <c r="C36" s="481"/>
      <c r="D36" s="394">
        <v>0</v>
      </c>
      <c r="E36" s="394">
        <v>0</v>
      </c>
      <c r="F36" s="394">
        <v>0</v>
      </c>
      <c r="G36" s="394">
        <v>2000</v>
      </c>
      <c r="H36" s="394">
        <v>1000</v>
      </c>
      <c r="I36" s="395"/>
      <c r="J36" s="337"/>
      <c r="K36" s="337"/>
      <c r="L36" s="337"/>
      <c r="M36" s="337"/>
      <c r="N36" s="337"/>
      <c r="O36" s="337"/>
      <c r="P36" s="337"/>
      <c r="Q36" s="337"/>
      <c r="R36" s="337"/>
      <c r="S36" s="396"/>
      <c r="T36" s="440"/>
    </row>
    <row r="37" spans="1:20" ht="14.65" customHeight="1" x14ac:dyDescent="0.35">
      <c r="A37" s="76"/>
      <c r="B37" s="301" t="s">
        <v>236</v>
      </c>
      <c r="C37" s="469"/>
      <c r="D37" s="339">
        <f t="shared" ref="D37:S37" si="7">IF(D34=$C32+5,-$C33,0)</f>
        <v>0</v>
      </c>
      <c r="E37" s="339">
        <f t="shared" si="7"/>
        <v>0</v>
      </c>
      <c r="F37" s="339">
        <f t="shared" si="7"/>
        <v>0</v>
      </c>
      <c r="G37" s="339">
        <f t="shared" si="7"/>
        <v>0</v>
      </c>
      <c r="H37" s="339">
        <f t="shared" si="7"/>
        <v>0</v>
      </c>
      <c r="I37" s="339">
        <f t="shared" si="7"/>
        <v>0</v>
      </c>
      <c r="J37" s="441">
        <f t="shared" si="7"/>
        <v>0</v>
      </c>
      <c r="K37" s="441">
        <f t="shared" si="7"/>
        <v>0</v>
      </c>
      <c r="L37" s="441">
        <f t="shared" si="7"/>
        <v>0</v>
      </c>
      <c r="M37" s="441">
        <f t="shared" si="7"/>
        <v>0</v>
      </c>
      <c r="N37" s="441">
        <f t="shared" si="7"/>
        <v>0</v>
      </c>
      <c r="O37" s="441">
        <f t="shared" si="7"/>
        <v>0</v>
      </c>
      <c r="P37" s="441">
        <f t="shared" si="7"/>
        <v>0</v>
      </c>
      <c r="Q37" s="441">
        <f t="shared" si="7"/>
        <v>0</v>
      </c>
      <c r="R37" s="441">
        <f t="shared" si="7"/>
        <v>0</v>
      </c>
      <c r="S37" s="442">
        <f t="shared" si="7"/>
        <v>0</v>
      </c>
      <c r="T37" s="430"/>
    </row>
    <row r="38" spans="1:20" ht="14.65" customHeight="1" thickBot="1" x14ac:dyDescent="0.4">
      <c r="A38" s="76"/>
      <c r="B38" s="342" t="s">
        <v>237</v>
      </c>
      <c r="C38" s="470"/>
      <c r="D38" s="343"/>
      <c r="E38" s="343"/>
      <c r="F38" s="343"/>
      <c r="G38" s="343"/>
      <c r="H38" s="343">
        <f t="shared" ref="H38:S38" si="8">IF($C$31="ROI",IF(H34&lt;=$C32+4,-$J43/H13,0),IF($C$31="NI",IF(H34&lt;=$C32+4,-$J43/H17,0)))</f>
        <v>-850.71297033328221</v>
      </c>
      <c r="I38" s="343">
        <f t="shared" si="8"/>
        <v>-867.72722973994792</v>
      </c>
      <c r="J38" s="343">
        <f t="shared" si="8"/>
        <v>-885.08177433474691</v>
      </c>
      <c r="K38" s="343">
        <f t="shared" si="8"/>
        <v>-902.78340982144186</v>
      </c>
      <c r="L38" s="343">
        <f t="shared" si="8"/>
        <v>0</v>
      </c>
      <c r="M38" s="343">
        <f t="shared" si="8"/>
        <v>0</v>
      </c>
      <c r="N38" s="343">
        <f t="shared" si="8"/>
        <v>0</v>
      </c>
      <c r="O38" s="343">
        <f t="shared" si="8"/>
        <v>0</v>
      </c>
      <c r="P38" s="343">
        <f t="shared" si="8"/>
        <v>0</v>
      </c>
      <c r="Q38" s="343">
        <f t="shared" si="8"/>
        <v>0</v>
      </c>
      <c r="R38" s="343">
        <f t="shared" si="8"/>
        <v>0</v>
      </c>
      <c r="S38" s="400">
        <f t="shared" si="8"/>
        <v>0</v>
      </c>
      <c r="T38" s="431"/>
    </row>
    <row r="39" spans="1:20" ht="14.65" customHeight="1" thickTop="1" x14ac:dyDescent="0.35">
      <c r="A39" s="76"/>
      <c r="B39" s="346" t="s">
        <v>238</v>
      </c>
      <c r="C39" s="471"/>
      <c r="D39" s="347">
        <f t="shared" ref="D39:S39" si="9">SUM(D36:D38)</f>
        <v>0</v>
      </c>
      <c r="E39" s="347">
        <f t="shared" si="9"/>
        <v>0</v>
      </c>
      <c r="F39" s="347">
        <f t="shared" si="9"/>
        <v>0</v>
      </c>
      <c r="G39" s="347">
        <f t="shared" si="9"/>
        <v>2000</v>
      </c>
      <c r="H39" s="347">
        <f t="shared" si="9"/>
        <v>149.28702966671779</v>
      </c>
      <c r="I39" s="347">
        <f t="shared" si="9"/>
        <v>-867.72722973994792</v>
      </c>
      <c r="J39" s="347">
        <f t="shared" si="9"/>
        <v>-885.08177433474691</v>
      </c>
      <c r="K39" s="347">
        <f t="shared" si="9"/>
        <v>-902.78340982144186</v>
      </c>
      <c r="L39" s="347">
        <f t="shared" si="9"/>
        <v>0</v>
      </c>
      <c r="M39" s="347">
        <f t="shared" si="9"/>
        <v>0</v>
      </c>
      <c r="N39" s="347">
        <f t="shared" si="9"/>
        <v>0</v>
      </c>
      <c r="O39" s="347">
        <f t="shared" si="9"/>
        <v>0</v>
      </c>
      <c r="P39" s="347">
        <f t="shared" si="9"/>
        <v>0</v>
      </c>
      <c r="Q39" s="347">
        <f t="shared" si="9"/>
        <v>0</v>
      </c>
      <c r="R39" s="347">
        <f t="shared" si="9"/>
        <v>0</v>
      </c>
      <c r="S39" s="401">
        <f t="shared" si="9"/>
        <v>0</v>
      </c>
      <c r="T39" s="432"/>
    </row>
    <row r="40" spans="1:20" ht="14.65" customHeight="1" thickBot="1" x14ac:dyDescent="0.4">
      <c r="A40" s="76"/>
      <c r="B40" s="350" t="s">
        <v>261</v>
      </c>
      <c r="C40" s="472"/>
      <c r="D40" s="351">
        <f t="shared" ref="D40:S40" si="10">IF($C$31="ROI",D39*D14,IF($C$31="NI",D39*D18))</f>
        <v>0</v>
      </c>
      <c r="E40" s="351">
        <f t="shared" si="10"/>
        <v>0</v>
      </c>
      <c r="F40" s="351">
        <f t="shared" si="10"/>
        <v>0</v>
      </c>
      <c r="G40" s="351">
        <f t="shared" si="10"/>
        <v>2150.16</v>
      </c>
      <c r="H40" s="351">
        <f t="shared" si="10"/>
        <v>149.28702966671779</v>
      </c>
      <c r="I40" s="351">
        <f t="shared" si="10"/>
        <v>-807.12805534467009</v>
      </c>
      <c r="J40" s="351">
        <f t="shared" si="10"/>
        <v>-765.77614359076847</v>
      </c>
      <c r="K40" s="351">
        <f t="shared" si="10"/>
        <v>-726.54283073127931</v>
      </c>
      <c r="L40" s="351">
        <f t="shared" si="10"/>
        <v>0</v>
      </c>
      <c r="M40" s="351">
        <f t="shared" si="10"/>
        <v>0</v>
      </c>
      <c r="N40" s="351">
        <f t="shared" si="10"/>
        <v>0</v>
      </c>
      <c r="O40" s="351">
        <f t="shared" si="10"/>
        <v>0</v>
      </c>
      <c r="P40" s="351">
        <f t="shared" si="10"/>
        <v>0</v>
      </c>
      <c r="Q40" s="351">
        <f t="shared" si="10"/>
        <v>0</v>
      </c>
      <c r="R40" s="351">
        <f t="shared" si="10"/>
        <v>0</v>
      </c>
      <c r="S40" s="402">
        <f t="shared" si="10"/>
        <v>0</v>
      </c>
      <c r="T40" s="433">
        <f>ABS(SUM(C40:S40))</f>
        <v>0</v>
      </c>
    </row>
    <row r="41" spans="1:20" ht="14.65" customHeight="1" x14ac:dyDescent="0.35">
      <c r="A41" s="76"/>
      <c r="B41" s="354"/>
      <c r="C41" s="403"/>
      <c r="D41" s="337"/>
      <c r="E41" s="337"/>
      <c r="F41" s="337"/>
      <c r="G41" s="337"/>
      <c r="H41" s="337"/>
      <c r="I41" s="337"/>
      <c r="J41" s="337"/>
      <c r="K41" s="337"/>
      <c r="L41" s="338"/>
      <c r="M41" s="355"/>
      <c r="N41" s="356"/>
      <c r="O41" s="356"/>
      <c r="P41" s="356"/>
      <c r="Q41" s="356"/>
      <c r="R41" s="356"/>
      <c r="S41" s="356"/>
      <c r="T41" s="443"/>
    </row>
    <row r="42" spans="1:20" ht="14.65" customHeight="1" x14ac:dyDescent="0.35">
      <c r="A42" s="76"/>
      <c r="B42" s="358"/>
      <c r="C42" s="482"/>
      <c r="D42" s="444" t="s">
        <v>126</v>
      </c>
      <c r="E42" s="444" t="s">
        <v>127</v>
      </c>
      <c r="F42" s="444" t="s">
        <v>128</v>
      </c>
      <c r="G42" s="444" t="s">
        <v>129</v>
      </c>
      <c r="H42" s="444" t="s">
        <v>130</v>
      </c>
      <c r="I42" s="444" t="s">
        <v>149</v>
      </c>
      <c r="J42" s="444" t="s">
        <v>144</v>
      </c>
      <c r="K42" s="444"/>
      <c r="L42" s="359"/>
      <c r="M42" s="76"/>
    </row>
    <row r="43" spans="1:20" ht="14.65" customHeight="1" x14ac:dyDescent="0.25">
      <c r="A43" s="76"/>
      <c r="B43" s="358" t="s">
        <v>240</v>
      </c>
      <c r="C43" s="482"/>
      <c r="D43" s="477">
        <f>IF(C31="ROI",D36*D$14/SUMIF($H$34:$S$34,"&lt;="&amp;$C32+4,$H$12:$S$12),IF(C31="NI",D36*D$18/SUMIF($H$34:$S$34,"&lt;="&amp;$C32+4,$H$16:$S$16)))</f>
        <v>0</v>
      </c>
      <c r="E43" s="477">
        <f>IF(C31="ROI",E36*E$14/SUMIF($H$34:$S$34,"&lt;="&amp;$C32+4,$H$12:$S$12),IF(C31="NI",E36*E$18/SUMIF($H$34:$S$34,"&lt;="&amp;$C32+4,$H$16:$S$16)))</f>
        <v>0</v>
      </c>
      <c r="F43" s="477">
        <f>IF(C31="ROI",F36*F$14/SUMIF($H$34:$S$34,"&lt;="&amp;$C32+4,$H$12:$S$12),IF(C31="NI",F36*F$18/SUMIF($H$34:$S$34,"&lt;="&amp;$C32+4,$H$16:$S$16)))</f>
        <v>0</v>
      </c>
      <c r="G43" s="477">
        <f>IF(C31="ROI",G36*G$14/SUMIF($H$34:$S$34,"&lt;="&amp;$C32+4,$H$12:$S$12),IF(C31="NI",G36*G$18/SUMIF($H$34:$S$34,"&lt;="&amp;$C32+4,$H$16:$S$16)))</f>
        <v>580.65907772678531</v>
      </c>
      <c r="H43" s="477">
        <f>IF(C31="ROI",H36*H$14/SUMIF($H$34:$S$34,"&lt;="&amp;$C32+4,$H$12:$S$12),IF(C31="NI",H36*H$18/SUMIF($H$34:$S$34,"&lt;="&amp;$C32+4,$H$16:$S$16)))</f>
        <v>270.0538926064969</v>
      </c>
      <c r="I43" s="477">
        <f>IF(C31="ROI",SUMPRODUCT($F$14:$S$14,F37:S37)/SUMIF(H34:S34,"&lt;="&amp;C32+4,$H$12:$S$12),IF(C31="NI",SUMPRODUCT($F$18:$S$18,F37:S37)/SUMIF(H34:S34,"&lt;="&amp;C32+4,$H$16:$S$16)))</f>
        <v>0</v>
      </c>
      <c r="J43" s="445">
        <f>SUM(D43:I43)</f>
        <v>850.71297033328221</v>
      </c>
      <c r="K43" s="445"/>
      <c r="L43" s="359"/>
      <c r="M43" s="76"/>
    </row>
    <row r="44" spans="1:20" ht="14.65" customHeight="1" thickBot="1" x14ac:dyDescent="0.3">
      <c r="A44" s="76"/>
      <c r="B44" s="360"/>
      <c r="C44" s="446"/>
      <c r="D44" s="447"/>
      <c r="E44" s="447"/>
      <c r="F44" s="447"/>
      <c r="G44" s="447"/>
      <c r="H44" s="447"/>
      <c r="I44" s="447"/>
      <c r="J44" s="447"/>
      <c r="K44" s="447"/>
      <c r="L44" s="448"/>
      <c r="M44" s="76"/>
    </row>
    <row r="45" spans="1:20" ht="25" customHeight="1" x14ac:dyDescent="0.25">
      <c r="A45" s="76"/>
    </row>
    <row r="46" spans="1:20" ht="25" customHeight="1" thickBot="1" x14ac:dyDescent="0.3">
      <c r="A46" s="76"/>
    </row>
    <row r="47" spans="1:20" ht="20.149999999999999" customHeight="1" thickBot="1" x14ac:dyDescent="0.3">
      <c r="A47" s="76"/>
      <c r="B47" s="308" t="s">
        <v>241</v>
      </c>
    </row>
    <row r="48" spans="1:20" ht="14.65" customHeight="1" x14ac:dyDescent="0.35">
      <c r="A48" s="76"/>
      <c r="B48" s="392" t="s">
        <v>232</v>
      </c>
      <c r="C48" s="364">
        <v>5</v>
      </c>
      <c r="D48" s="603" t="s">
        <v>233</v>
      </c>
      <c r="E48" s="604"/>
      <c r="F48" s="604"/>
      <c r="G48" s="604"/>
      <c r="H48" s="604"/>
      <c r="I48" s="604"/>
      <c r="J48" s="604"/>
      <c r="K48" s="604"/>
      <c r="L48" s="604"/>
      <c r="M48" s="604"/>
      <c r="N48" s="604"/>
      <c r="O48" s="604"/>
      <c r="P48" s="604"/>
      <c r="Q48" s="604"/>
      <c r="R48" s="604"/>
      <c r="S48" s="604"/>
      <c r="T48" s="605"/>
    </row>
    <row r="49" spans="1:20" ht="14.65" customHeight="1" thickBot="1" x14ac:dyDescent="0.4">
      <c r="A49" s="76"/>
      <c r="B49" s="73" t="s">
        <v>234</v>
      </c>
      <c r="C49" s="329">
        <v>0</v>
      </c>
      <c r="D49" s="609" t="s">
        <v>233</v>
      </c>
      <c r="E49" s="610"/>
      <c r="F49" s="610"/>
      <c r="G49" s="610"/>
      <c r="H49" s="610"/>
      <c r="I49" s="610"/>
      <c r="J49" s="610"/>
      <c r="K49" s="610"/>
      <c r="L49" s="610"/>
      <c r="M49" s="610"/>
      <c r="N49" s="610"/>
      <c r="O49" s="610"/>
      <c r="P49" s="610"/>
      <c r="Q49" s="610"/>
      <c r="R49" s="610"/>
      <c r="S49" s="610"/>
      <c r="T49" s="611"/>
    </row>
    <row r="50" spans="1:20" ht="14.65" customHeight="1" x14ac:dyDescent="0.25">
      <c r="A50" s="76"/>
      <c r="B50" s="519"/>
      <c r="C50" s="435"/>
      <c r="D50" s="435">
        <f t="shared" ref="D50:S50" si="11">D34</f>
        <v>1</v>
      </c>
      <c r="E50" s="435">
        <f t="shared" si="11"/>
        <v>2</v>
      </c>
      <c r="F50" s="435">
        <f t="shared" si="11"/>
        <v>3</v>
      </c>
      <c r="G50" s="435">
        <f t="shared" si="11"/>
        <v>4</v>
      </c>
      <c r="H50" s="435">
        <f t="shared" si="11"/>
        <v>5</v>
      </c>
      <c r="I50" s="435">
        <f t="shared" si="11"/>
        <v>6</v>
      </c>
      <c r="J50" s="435">
        <f t="shared" si="11"/>
        <v>7</v>
      </c>
      <c r="K50" s="435">
        <f t="shared" si="11"/>
        <v>8</v>
      </c>
      <c r="L50" s="435">
        <f t="shared" si="11"/>
        <v>9</v>
      </c>
      <c r="M50" s="435">
        <f t="shared" si="11"/>
        <v>10</v>
      </c>
      <c r="N50" s="435">
        <f t="shared" si="11"/>
        <v>11</v>
      </c>
      <c r="O50" s="435">
        <f t="shared" si="11"/>
        <v>12</v>
      </c>
      <c r="P50" s="435">
        <f t="shared" si="11"/>
        <v>13</v>
      </c>
      <c r="Q50" s="435">
        <f t="shared" si="11"/>
        <v>14</v>
      </c>
      <c r="R50" s="435">
        <f t="shared" si="11"/>
        <v>15</v>
      </c>
      <c r="S50" s="435">
        <f t="shared" si="11"/>
        <v>16</v>
      </c>
      <c r="T50" s="436"/>
    </row>
    <row r="51" spans="1:20" ht="14.65" customHeight="1" thickBot="1" x14ac:dyDescent="0.3">
      <c r="A51" s="76"/>
      <c r="B51" s="591"/>
      <c r="C51" s="393"/>
      <c r="D51" s="437" t="s">
        <v>126</v>
      </c>
      <c r="E51" s="437" t="s">
        <v>127</v>
      </c>
      <c r="F51" s="437" t="s">
        <v>128</v>
      </c>
      <c r="G51" s="437" t="s">
        <v>129</v>
      </c>
      <c r="H51" s="438" t="s">
        <v>130</v>
      </c>
      <c r="I51" s="437" t="s">
        <v>131</v>
      </c>
      <c r="J51" s="437" t="s">
        <v>132</v>
      </c>
      <c r="K51" s="437" t="s">
        <v>133</v>
      </c>
      <c r="L51" s="437" t="s">
        <v>134</v>
      </c>
      <c r="M51" s="437" t="s">
        <v>135</v>
      </c>
      <c r="N51" s="437" t="s">
        <v>136</v>
      </c>
      <c r="O51" s="437" t="s">
        <v>137</v>
      </c>
      <c r="P51" s="437" t="s">
        <v>138</v>
      </c>
      <c r="Q51" s="437" t="s">
        <v>139</v>
      </c>
      <c r="R51" s="437" t="s">
        <v>174</v>
      </c>
      <c r="S51" s="437" t="s">
        <v>175</v>
      </c>
      <c r="T51" s="439" t="s">
        <v>144</v>
      </c>
    </row>
    <row r="52" spans="1:20" ht="14.65" customHeight="1" x14ac:dyDescent="0.35">
      <c r="A52" s="76"/>
      <c r="B52" s="335" t="s">
        <v>235</v>
      </c>
      <c r="C52" s="481"/>
      <c r="D52" s="394"/>
      <c r="E52" s="394"/>
      <c r="F52" s="394"/>
      <c r="G52" s="394"/>
      <c r="H52" s="394"/>
      <c r="I52" s="395"/>
      <c r="J52" s="337"/>
      <c r="K52" s="337"/>
      <c r="L52" s="337"/>
      <c r="M52" s="337"/>
      <c r="N52" s="337"/>
      <c r="O52" s="337"/>
      <c r="P52" s="337"/>
      <c r="Q52" s="337"/>
      <c r="R52" s="337"/>
      <c r="S52" s="396"/>
      <c r="T52" s="440"/>
    </row>
    <row r="53" spans="1:20" ht="14.65" customHeight="1" x14ac:dyDescent="0.35">
      <c r="A53" s="76"/>
      <c r="B53" s="301" t="s">
        <v>236</v>
      </c>
      <c r="C53" s="469"/>
      <c r="D53" s="339">
        <f t="shared" ref="D53:S53" si="12">IF(D50=$C48+5,-$C49,0)</f>
        <v>0</v>
      </c>
      <c r="E53" s="339">
        <f t="shared" si="12"/>
        <v>0</v>
      </c>
      <c r="F53" s="339">
        <f t="shared" si="12"/>
        <v>0</v>
      </c>
      <c r="G53" s="339">
        <f t="shared" si="12"/>
        <v>0</v>
      </c>
      <c r="H53" s="339">
        <f t="shared" si="12"/>
        <v>0</v>
      </c>
      <c r="I53" s="339">
        <f t="shared" si="12"/>
        <v>0</v>
      </c>
      <c r="J53" s="339">
        <f t="shared" si="12"/>
        <v>0</v>
      </c>
      <c r="K53" s="339">
        <f t="shared" si="12"/>
        <v>0</v>
      </c>
      <c r="L53" s="339">
        <f t="shared" si="12"/>
        <v>0</v>
      </c>
      <c r="M53" s="339">
        <f t="shared" si="12"/>
        <v>0</v>
      </c>
      <c r="N53" s="339">
        <f t="shared" si="12"/>
        <v>0</v>
      </c>
      <c r="O53" s="339">
        <f t="shared" si="12"/>
        <v>0</v>
      </c>
      <c r="P53" s="339">
        <f t="shared" si="12"/>
        <v>0</v>
      </c>
      <c r="Q53" s="339">
        <f t="shared" si="12"/>
        <v>0</v>
      </c>
      <c r="R53" s="339">
        <f t="shared" si="12"/>
        <v>0</v>
      </c>
      <c r="S53" s="399">
        <f t="shared" si="12"/>
        <v>0</v>
      </c>
      <c r="T53" s="430"/>
    </row>
    <row r="54" spans="1:20" ht="14.65" customHeight="1" thickBot="1" x14ac:dyDescent="0.4">
      <c r="A54" s="76"/>
      <c r="B54" s="342" t="s">
        <v>237</v>
      </c>
      <c r="C54" s="470"/>
      <c r="D54" s="343"/>
      <c r="E54" s="343"/>
      <c r="F54" s="343"/>
      <c r="G54" s="343"/>
      <c r="H54" s="343">
        <f t="shared" ref="H54:S54" si="13">IF($C$31="ROI",IF(H50&lt;=$C48+4,-$J59/H$13,0),IF($C$31="NI",IF(H50&lt;=$C48+4,-$J59/H$17,0)))</f>
        <v>0</v>
      </c>
      <c r="I54" s="343">
        <f t="shared" si="13"/>
        <v>0</v>
      </c>
      <c r="J54" s="343">
        <f t="shared" si="13"/>
        <v>0</v>
      </c>
      <c r="K54" s="343">
        <f t="shared" si="13"/>
        <v>0</v>
      </c>
      <c r="L54" s="343">
        <f t="shared" si="13"/>
        <v>0</v>
      </c>
      <c r="M54" s="343">
        <f t="shared" si="13"/>
        <v>0</v>
      </c>
      <c r="N54" s="343">
        <f t="shared" si="13"/>
        <v>0</v>
      </c>
      <c r="O54" s="343">
        <f t="shared" si="13"/>
        <v>0</v>
      </c>
      <c r="P54" s="343">
        <f t="shared" si="13"/>
        <v>0</v>
      </c>
      <c r="Q54" s="343">
        <f t="shared" si="13"/>
        <v>0</v>
      </c>
      <c r="R54" s="343">
        <f t="shared" si="13"/>
        <v>0</v>
      </c>
      <c r="S54" s="400">
        <f t="shared" si="13"/>
        <v>0</v>
      </c>
      <c r="T54" s="431"/>
    </row>
    <row r="55" spans="1:20" ht="14.65" customHeight="1" thickTop="1" x14ac:dyDescent="0.35">
      <c r="A55" s="76"/>
      <c r="B55" s="346" t="s">
        <v>238</v>
      </c>
      <c r="C55" s="471"/>
      <c r="D55" s="347">
        <f t="shared" ref="D55:S55" si="14">SUM(D52:D54)</f>
        <v>0</v>
      </c>
      <c r="E55" s="347">
        <f t="shared" si="14"/>
        <v>0</v>
      </c>
      <c r="F55" s="347">
        <f t="shared" si="14"/>
        <v>0</v>
      </c>
      <c r="G55" s="347">
        <f t="shared" si="14"/>
        <v>0</v>
      </c>
      <c r="H55" s="347">
        <f t="shared" si="14"/>
        <v>0</v>
      </c>
      <c r="I55" s="347">
        <f t="shared" si="14"/>
        <v>0</v>
      </c>
      <c r="J55" s="347">
        <f t="shared" si="14"/>
        <v>0</v>
      </c>
      <c r="K55" s="347">
        <f t="shared" si="14"/>
        <v>0</v>
      </c>
      <c r="L55" s="347">
        <f t="shared" si="14"/>
        <v>0</v>
      </c>
      <c r="M55" s="347">
        <f t="shared" si="14"/>
        <v>0</v>
      </c>
      <c r="N55" s="347">
        <f t="shared" si="14"/>
        <v>0</v>
      </c>
      <c r="O55" s="347">
        <f t="shared" si="14"/>
        <v>0</v>
      </c>
      <c r="P55" s="347">
        <f t="shared" si="14"/>
        <v>0</v>
      </c>
      <c r="Q55" s="347">
        <f t="shared" si="14"/>
        <v>0</v>
      </c>
      <c r="R55" s="347">
        <f t="shared" si="14"/>
        <v>0</v>
      </c>
      <c r="S55" s="401">
        <f t="shared" si="14"/>
        <v>0</v>
      </c>
      <c r="T55" s="432"/>
    </row>
    <row r="56" spans="1:20" ht="14.65" customHeight="1" thickBot="1" x14ac:dyDescent="0.4">
      <c r="A56" s="76"/>
      <c r="B56" s="350" t="s">
        <v>261</v>
      </c>
      <c r="C56" s="472"/>
      <c r="D56" s="351">
        <f t="shared" ref="D56:S56" si="15">IF($C$31="ROI",D55*D14,IF($C$31="NI",D55*D18))</f>
        <v>0</v>
      </c>
      <c r="E56" s="351">
        <f t="shared" si="15"/>
        <v>0</v>
      </c>
      <c r="F56" s="351">
        <f t="shared" si="15"/>
        <v>0</v>
      </c>
      <c r="G56" s="351">
        <f t="shared" si="15"/>
        <v>0</v>
      </c>
      <c r="H56" s="351">
        <f t="shared" si="15"/>
        <v>0</v>
      </c>
      <c r="I56" s="351">
        <f t="shared" si="15"/>
        <v>0</v>
      </c>
      <c r="J56" s="351">
        <f t="shared" si="15"/>
        <v>0</v>
      </c>
      <c r="K56" s="351">
        <f t="shared" si="15"/>
        <v>0</v>
      </c>
      <c r="L56" s="351">
        <f t="shared" si="15"/>
        <v>0</v>
      </c>
      <c r="M56" s="351">
        <f t="shared" si="15"/>
        <v>0</v>
      </c>
      <c r="N56" s="351">
        <f t="shared" si="15"/>
        <v>0</v>
      </c>
      <c r="O56" s="351">
        <f t="shared" si="15"/>
        <v>0</v>
      </c>
      <c r="P56" s="351">
        <f t="shared" si="15"/>
        <v>0</v>
      </c>
      <c r="Q56" s="351">
        <f t="shared" si="15"/>
        <v>0</v>
      </c>
      <c r="R56" s="351">
        <f t="shared" si="15"/>
        <v>0</v>
      </c>
      <c r="S56" s="402">
        <f t="shared" si="15"/>
        <v>0</v>
      </c>
      <c r="T56" s="433">
        <f>ABS(SUM(C56:S56))</f>
        <v>0</v>
      </c>
    </row>
    <row r="57" spans="1:20" ht="14.65" customHeight="1" x14ac:dyDescent="0.35">
      <c r="A57" s="76"/>
      <c r="B57" s="354"/>
      <c r="C57" s="485"/>
      <c r="D57" s="449"/>
      <c r="E57" s="449"/>
      <c r="F57" s="449"/>
      <c r="G57" s="449"/>
      <c r="H57" s="449"/>
      <c r="I57" s="449"/>
      <c r="J57" s="449"/>
      <c r="K57" s="449"/>
      <c r="L57" s="450"/>
      <c r="M57" s="355"/>
      <c r="N57" s="356"/>
      <c r="O57" s="356"/>
      <c r="P57" s="356"/>
      <c r="Q57" s="356"/>
      <c r="R57" s="356"/>
      <c r="S57" s="356"/>
      <c r="T57" s="443"/>
    </row>
    <row r="58" spans="1:20" ht="15" customHeight="1" x14ac:dyDescent="0.35">
      <c r="A58" s="76"/>
      <c r="B58" s="358"/>
      <c r="C58" s="486"/>
      <c r="D58" s="444" t="s">
        <v>126</v>
      </c>
      <c r="E58" s="444" t="s">
        <v>127</v>
      </c>
      <c r="F58" s="444" t="s">
        <v>128</v>
      </c>
      <c r="G58" s="444" t="s">
        <v>129</v>
      </c>
      <c r="H58" s="444" t="s">
        <v>130</v>
      </c>
      <c r="I58" s="444" t="s">
        <v>149</v>
      </c>
      <c r="J58" s="444" t="s">
        <v>144</v>
      </c>
      <c r="K58" s="451"/>
      <c r="L58" s="359"/>
      <c r="M58" s="76"/>
    </row>
    <row r="59" spans="1:20" ht="14.65" customHeight="1" x14ac:dyDescent="0.25">
      <c r="A59" s="76"/>
      <c r="B59" s="358" t="s">
        <v>240</v>
      </c>
      <c r="C59" s="487"/>
      <c r="D59" s="477">
        <f>IF(C31="ROI",D52*D$14/SUMIF($H$50:$S$50,"&lt;="&amp;$C48+4,$H$12:$S$12),IF(C31="NI",D52*D$18/SUMIF($H$50:$S$50,"&lt;="&amp;$C48+4,$H$16:$S$16)))</f>
        <v>0</v>
      </c>
      <c r="E59" s="477">
        <f>IF(C31="ROI",E52*E$14/SUMIF($H$50:$S$50,"&lt;="&amp;$C48+4,$H$12:$S$12),IF(C31="NI",E52*E$18/SUMIF($H$50:$S$50,"&lt;="&amp;$C48+4,$H$16:$S$16)))</f>
        <v>0</v>
      </c>
      <c r="F59" s="477">
        <f>IF(C31="ROI",F52*F$14/SUMIF($H$50:$S$50,"&lt;="&amp;$C48+4,$H$12:$S$12),IF(C31="NI",F52*F$18/SUMIF($H$50:$S$50,"&lt;="&amp;$C48+4,$H$16:$S$16)))</f>
        <v>0</v>
      </c>
      <c r="G59" s="477">
        <f>IF(C31="ROI",G52*G$14/SUMIF($H$50:$S$50,"&lt;="&amp;$C48+4,$H$12:$S$12),IF(C31="NI",G52*G$18/SUMIF($H$50:$S$50,"&lt;="&amp;$C48+4,$H$16:$S$16)))</f>
        <v>0</v>
      </c>
      <c r="H59" s="477">
        <f>IF(C31="ROI",H52*H$14/SUMIF($H$50:$S$50,"&lt;="&amp;$C48+4,$H$12:$S$12),IF(C31="NI",H52*H$18/SUMIF($H$50:$S$50,"&lt;="&amp;$C48+4,$H$16:$S$16)))</f>
        <v>0</v>
      </c>
      <c r="I59" s="477">
        <f>IF(C31="ROI",SUMPRODUCT($F$14:$S$14,F53:S53)/SUMIF(H50:S50,"&lt;="&amp;C48+4,$H$12:$S$12),IF(C31="NI",SUMPRODUCT($F$18:$S$18,F53:S53)/SUMIF(H50:S50,"&lt;="&amp;C48+4,$H$16:$S$16)))</f>
        <v>0</v>
      </c>
      <c r="J59" s="445">
        <f>SUM(C59:I59)</f>
        <v>0</v>
      </c>
      <c r="K59" s="451"/>
      <c r="L59" s="359"/>
      <c r="M59" s="76"/>
    </row>
    <row r="60" spans="1:20" ht="14.65" customHeight="1" thickBot="1" x14ac:dyDescent="0.3">
      <c r="A60" s="76"/>
      <c r="B60" s="360"/>
      <c r="C60" s="417"/>
      <c r="D60" s="418"/>
      <c r="E60" s="418"/>
      <c r="F60" s="447"/>
      <c r="G60" s="418"/>
      <c r="H60" s="418"/>
      <c r="I60" s="447"/>
      <c r="J60" s="418"/>
      <c r="K60" s="418"/>
      <c r="L60" s="371"/>
      <c r="M60" s="76"/>
    </row>
    <row r="61" spans="1:20" ht="14.65" customHeight="1" x14ac:dyDescent="0.25">
      <c r="A61" s="76"/>
      <c r="E61" s="452"/>
    </row>
    <row r="62" spans="1:20" ht="14.65" customHeight="1" x14ac:dyDescent="0.35">
      <c r="A62" s="76"/>
      <c r="B62" s="69" t="s">
        <v>151</v>
      </c>
    </row>
    <row r="63" spans="1:20" ht="14.65" customHeight="1" thickBot="1" x14ac:dyDescent="0.3">
      <c r="A63" s="76"/>
    </row>
    <row r="64" spans="1:20" ht="21.65" customHeight="1" thickTop="1" x14ac:dyDescent="0.45">
      <c r="A64" s="76"/>
      <c r="B64" s="480" t="s">
        <v>152</v>
      </c>
      <c r="C64" s="375" t="s">
        <v>153</v>
      </c>
    </row>
    <row r="65" spans="1:30" ht="15" customHeight="1" x14ac:dyDescent="0.35">
      <c r="A65" s="76"/>
      <c r="B65" s="76" t="s">
        <v>154</v>
      </c>
      <c r="C65" s="419" t="s">
        <v>134</v>
      </c>
    </row>
    <row r="66" spans="1:30" ht="15" customHeight="1" x14ac:dyDescent="0.35">
      <c r="A66" s="76"/>
      <c r="B66" s="478" t="s">
        <v>242</v>
      </c>
      <c r="C66" s="376">
        <f>H25</f>
        <v>108</v>
      </c>
      <c r="I66" s="453"/>
    </row>
    <row r="67" spans="1:30" ht="15.4" customHeight="1" x14ac:dyDescent="0.35">
      <c r="A67" s="76"/>
      <c r="B67" s="478" t="s">
        <v>221</v>
      </c>
      <c r="C67" s="377">
        <f>L38</f>
        <v>0</v>
      </c>
    </row>
    <row r="68" spans="1:30" ht="15.4" customHeight="1" x14ac:dyDescent="0.35">
      <c r="A68" s="76"/>
      <c r="B68" s="478" t="s">
        <v>222</v>
      </c>
      <c r="C68" s="377">
        <f>L54</f>
        <v>0</v>
      </c>
    </row>
    <row r="69" spans="1:30" ht="15" customHeight="1" x14ac:dyDescent="0.35">
      <c r="A69" s="76"/>
      <c r="B69" s="68" t="s">
        <v>155</v>
      </c>
      <c r="C69" s="378"/>
    </row>
    <row r="70" spans="1:30" ht="14.65" customHeight="1" thickBot="1" x14ac:dyDescent="0.4">
      <c r="A70" s="76"/>
      <c r="B70" s="68"/>
      <c r="C70" s="378"/>
    </row>
    <row r="71" spans="1:30" ht="14.65" customHeight="1" thickTop="1" thickBot="1" x14ac:dyDescent="0.4">
      <c r="A71" s="76"/>
      <c r="B71" s="479" t="s">
        <v>144</v>
      </c>
      <c r="C71" s="379">
        <f>SUM(C66:C68)</f>
        <v>108</v>
      </c>
    </row>
    <row r="72" spans="1:30" ht="14.65" customHeight="1" thickTop="1" x14ac:dyDescent="0.35">
      <c r="A72" s="76"/>
      <c r="B72" s="373"/>
      <c r="C72" s="380"/>
    </row>
    <row r="73" spans="1:30" ht="14.65" customHeight="1" thickBot="1" x14ac:dyDescent="0.4">
      <c r="A73" s="454"/>
      <c r="B73" s="72"/>
      <c r="C73" s="381"/>
    </row>
    <row r="74" spans="1:30" ht="14.65" customHeight="1" x14ac:dyDescent="0.25">
      <c r="A74" s="76"/>
    </row>
    <row r="75" spans="1:30" ht="14.65" customHeight="1" x14ac:dyDescent="0.25"/>
    <row r="76" spans="1:30" ht="14.65" customHeight="1" x14ac:dyDescent="0.25"/>
    <row r="77" spans="1:30" ht="14.65" customHeight="1" x14ac:dyDescent="0.25">
      <c r="C77" s="5" t="s">
        <v>12</v>
      </c>
    </row>
    <row r="78" spans="1:30" ht="14.65" customHeight="1" x14ac:dyDescent="0.25"/>
    <row r="79" spans="1:30" ht="14.65" customHeight="1" x14ac:dyDescent="0.25"/>
    <row r="80" spans="1:30" ht="14.65" hidden="1" customHeight="1" x14ac:dyDescent="0.3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row>
    <row r="81" spans="1:30" ht="14.65" hidden="1" customHeight="1" x14ac:dyDescent="0.3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row>
    <row r="82" spans="1:30" ht="14.65" hidden="1" customHeight="1" x14ac:dyDescent="0.3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row>
    <row r="83" spans="1:30" ht="14.65" hidden="1" customHeight="1" x14ac:dyDescent="0.3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row>
    <row r="84" spans="1:30" ht="14.65" hidden="1" customHeight="1" x14ac:dyDescent="0.3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row>
    <row r="85" spans="1:30" ht="14.65" hidden="1" customHeight="1" x14ac:dyDescent="0.3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ht="14.65" hidden="1" customHeight="1" x14ac:dyDescent="0.3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ht="14.65" hidden="1" customHeight="1" x14ac:dyDescent="0.3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row>
    <row r="88" spans="1:30" ht="14.65" hidden="1" customHeight="1" x14ac:dyDescent="0.3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ht="14.65" hidden="1" customHeight="1" x14ac:dyDescent="0.3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row>
    <row r="90" spans="1:30" ht="14.65" hidden="1" customHeight="1" x14ac:dyDescent="0.3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ht="14.65" hidden="1" customHeight="1" x14ac:dyDescent="0.3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row>
    <row r="92" spans="1:30" ht="14.65" hidden="1" customHeight="1" x14ac:dyDescent="0.3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row>
    <row r="93" spans="1:30" ht="14.65" hidden="1" customHeight="1" x14ac:dyDescent="0.3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row>
    <row r="94" spans="1:30" ht="14.65" hidden="1" customHeight="1" x14ac:dyDescent="0.3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row>
    <row r="95" spans="1:30" ht="14.65" hidden="1" customHeight="1" x14ac:dyDescent="0.3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row>
    <row r="96" spans="1:30" ht="14.65" hidden="1"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row>
    <row r="97" spans="1:30" ht="14.65" hidden="1" customHeight="1" x14ac:dyDescent="0.3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row>
    <row r="98" spans="1:30" ht="14.65" hidden="1" customHeight="1" x14ac:dyDescent="0.3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row>
    <row r="99" spans="1:30" ht="14.65" hidden="1" customHeight="1" x14ac:dyDescent="0.3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row>
    <row r="100" spans="1:30" ht="14.65" hidden="1" customHeight="1" x14ac:dyDescent="0.3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ht="14.65" hidden="1" customHeight="1" x14ac:dyDescent="0.3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row>
    <row r="102" spans="1:30" ht="14.65" hidden="1" customHeight="1" x14ac:dyDescent="0.3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ht="14.65" hidden="1" customHeight="1" x14ac:dyDescent="0.3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ht="14.65" hidden="1" customHeight="1" x14ac:dyDescent="0.3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row>
    <row r="105" spans="1:30" ht="14.65" hidden="1" customHeight="1" x14ac:dyDescent="0.3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row>
    <row r="106" spans="1:30" ht="14.65" hidden="1" customHeight="1" x14ac:dyDescent="0.3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row>
    <row r="107" spans="1:30" ht="14.65" hidden="1" customHeight="1" x14ac:dyDescent="0.3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ht="14.65" hidden="1" customHeight="1" x14ac:dyDescent="0.3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row>
    <row r="109" spans="1:30" ht="14.65" hidden="1" customHeight="1" x14ac:dyDescent="0.3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row>
    <row r="110" spans="1:30" ht="14.65" hidden="1" customHeight="1" x14ac:dyDescent="0.3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sheetData>
  <mergeCells count="12">
    <mergeCell ref="B50:B51"/>
    <mergeCell ref="B3:S3"/>
    <mergeCell ref="D21:I21"/>
    <mergeCell ref="B23:B24"/>
    <mergeCell ref="D23:H23"/>
    <mergeCell ref="D27:I27"/>
    <mergeCell ref="D31:T31"/>
    <mergeCell ref="D32:T32"/>
    <mergeCell ref="D33:T33"/>
    <mergeCell ref="B34:B35"/>
    <mergeCell ref="D48:T48"/>
    <mergeCell ref="D49:T49"/>
  </mergeCells>
  <conditionalFormatting sqref="T40">
    <cfRule type="cellIs" dxfId="1" priority="2" operator="greaterThan">
      <formula>0.5</formula>
    </cfRule>
  </conditionalFormatting>
  <conditionalFormatting sqref="T56">
    <cfRule type="cellIs" dxfId="0" priority="1" operator="greaterThan">
      <formula>0.5</formula>
    </cfRule>
  </conditionalFormatting>
  <dataValidations count="3">
    <dataValidation type="list" allowBlank="1" showInputMessage="1" showErrorMessage="1" sqref="C27 C21:C24" xr:uid="{00000000-0002-0000-0700-000000000000}">
      <formula1>"YES, NO"</formula1>
    </dataValidation>
    <dataValidation type="list" allowBlank="1" showInputMessage="1" showErrorMessage="1" sqref="C31" xr:uid="{00000000-0002-0000-0700-000001000000}">
      <formula1>"ROI, NI"</formula1>
    </dataValidation>
    <dataValidation type="list" allowBlank="1" showInputMessage="1" showErrorMessage="1" sqref="C32 C48" xr:uid="{00000000-0002-0000-0700-000002000000}">
      <formula1>"1, 2, 3, 4, 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7"/>
  <sheetViews>
    <sheetView zoomScale="80" zoomScaleNormal="80" workbookViewId="0">
      <selection activeCell="B35" sqref="B35"/>
    </sheetView>
  </sheetViews>
  <sheetFormatPr defaultColWidth="9.1796875" defaultRowHeight="14.5" x14ac:dyDescent="0.35"/>
  <cols>
    <col min="1" max="1" width="136.1796875" style="10" customWidth="1"/>
    <col min="2" max="2" width="78" style="10" customWidth="1"/>
    <col min="3" max="3" width="42" style="10" customWidth="1"/>
    <col min="4" max="16384" width="9.1796875" style="10"/>
  </cols>
  <sheetData>
    <row r="1" spans="1:12" ht="36" customHeight="1" x14ac:dyDescent="0.5">
      <c r="A1" s="618" t="s">
        <v>111</v>
      </c>
      <c r="B1" s="619"/>
      <c r="C1" s="619"/>
    </row>
    <row r="3" spans="1:12" ht="51.75" customHeight="1" thickBot="1" x14ac:dyDescent="0.4">
      <c r="A3" s="620" t="s">
        <v>159</v>
      </c>
      <c r="B3" s="620"/>
      <c r="C3" s="620"/>
      <c r="D3" s="11"/>
      <c r="E3" s="11"/>
      <c r="F3" s="11"/>
      <c r="G3" s="11"/>
      <c r="H3" s="11"/>
      <c r="I3" s="11"/>
      <c r="J3" s="11"/>
      <c r="K3" s="11"/>
      <c r="L3" s="11"/>
    </row>
    <row r="4" spans="1:12" x14ac:dyDescent="0.35">
      <c r="A4" s="12"/>
      <c r="B4" s="13" t="s">
        <v>112</v>
      </c>
      <c r="C4" s="13" t="s">
        <v>170</v>
      </c>
    </row>
    <row r="5" spans="1:12" ht="47.25" customHeight="1" x14ac:dyDescent="0.35">
      <c r="A5" s="634" t="s">
        <v>113</v>
      </c>
      <c r="B5" s="623" t="s">
        <v>171</v>
      </c>
      <c r="C5" s="623" t="s">
        <v>171</v>
      </c>
    </row>
    <row r="6" spans="1:12" x14ac:dyDescent="0.35">
      <c r="A6" s="635"/>
      <c r="B6" s="624"/>
      <c r="C6" s="624"/>
    </row>
    <row r="7" spans="1:12" x14ac:dyDescent="0.35">
      <c r="A7" s="635"/>
      <c r="B7" s="624"/>
      <c r="C7" s="624"/>
    </row>
    <row r="8" spans="1:12" x14ac:dyDescent="0.35">
      <c r="A8" s="635"/>
      <c r="B8" s="624"/>
      <c r="C8" s="624"/>
    </row>
    <row r="9" spans="1:12" ht="15" thickBot="1" x14ac:dyDescent="0.4">
      <c r="A9" s="636"/>
      <c r="B9" s="625"/>
      <c r="C9" s="625"/>
    </row>
    <row r="10" spans="1:12" ht="15" thickBot="1" x14ac:dyDescent="0.4">
      <c r="A10" s="14"/>
      <c r="B10" s="15"/>
      <c r="C10" s="15"/>
    </row>
    <row r="11" spans="1:12" x14ac:dyDescent="0.35">
      <c r="A11" s="16" t="s">
        <v>114</v>
      </c>
      <c r="B11" s="13"/>
      <c r="C11" s="13"/>
    </row>
    <row r="12" spans="1:12" ht="15" customHeight="1" x14ac:dyDescent="0.35">
      <c r="A12" s="630" t="s">
        <v>115</v>
      </c>
      <c r="B12" s="626" t="s">
        <v>171</v>
      </c>
      <c r="C12" s="626" t="s">
        <v>171</v>
      </c>
    </row>
    <row r="13" spans="1:12" x14ac:dyDescent="0.35">
      <c r="A13" s="631"/>
      <c r="B13" s="626"/>
      <c r="C13" s="626"/>
    </row>
    <row r="14" spans="1:12" x14ac:dyDescent="0.35">
      <c r="A14" s="631"/>
      <c r="B14" s="626"/>
      <c r="C14" s="626"/>
    </row>
    <row r="15" spans="1:12" x14ac:dyDescent="0.35">
      <c r="A15" s="631"/>
      <c r="B15" s="626"/>
      <c r="C15" s="626"/>
    </row>
    <row r="16" spans="1:12" x14ac:dyDescent="0.35">
      <c r="A16" s="631"/>
      <c r="B16" s="626"/>
      <c r="C16" s="626"/>
    </row>
    <row r="17" spans="1:3" x14ac:dyDescent="0.35">
      <c r="A17" s="632"/>
      <c r="B17" s="627"/>
      <c r="C17" s="627"/>
    </row>
    <row r="18" spans="1:3" ht="56.25" customHeight="1" x14ac:dyDescent="0.35">
      <c r="A18" s="630" t="s">
        <v>116</v>
      </c>
      <c r="B18" s="628" t="s">
        <v>171</v>
      </c>
      <c r="C18" s="628" t="s">
        <v>171</v>
      </c>
    </row>
    <row r="19" spans="1:3" ht="45" customHeight="1" x14ac:dyDescent="0.35">
      <c r="A19" s="631"/>
      <c r="B19" s="626"/>
      <c r="C19" s="626"/>
    </row>
    <row r="20" spans="1:3" x14ac:dyDescent="0.35">
      <c r="A20" s="631"/>
      <c r="B20" s="626"/>
      <c r="C20" s="626"/>
    </row>
    <row r="21" spans="1:3" x14ac:dyDescent="0.35">
      <c r="A21" s="631"/>
      <c r="B21" s="626"/>
      <c r="C21" s="626"/>
    </row>
    <row r="22" spans="1:3" x14ac:dyDescent="0.35">
      <c r="A22" s="631"/>
      <c r="B22" s="626"/>
      <c r="C22" s="626"/>
    </row>
    <row r="23" spans="1:3" x14ac:dyDescent="0.35">
      <c r="A23" s="631"/>
      <c r="B23" s="626"/>
      <c r="C23" s="626"/>
    </row>
    <row r="24" spans="1:3" x14ac:dyDescent="0.35">
      <c r="A24" s="631"/>
      <c r="B24" s="626"/>
      <c r="C24" s="626"/>
    </row>
    <row r="25" spans="1:3" x14ac:dyDescent="0.35">
      <c r="A25" s="632"/>
      <c r="B25" s="627"/>
      <c r="C25" s="627"/>
    </row>
    <row r="26" spans="1:3" ht="15" customHeight="1" x14ac:dyDescent="0.35">
      <c r="A26" s="630" t="s">
        <v>117</v>
      </c>
      <c r="B26" s="628" t="s">
        <v>171</v>
      </c>
      <c r="C26" s="628" t="s">
        <v>171</v>
      </c>
    </row>
    <row r="27" spans="1:3" x14ac:dyDescent="0.35">
      <c r="A27" s="631"/>
      <c r="B27" s="626"/>
      <c r="C27" s="626"/>
    </row>
    <row r="28" spans="1:3" x14ac:dyDescent="0.35">
      <c r="A28" s="631"/>
      <c r="B28" s="626"/>
      <c r="C28" s="626"/>
    </row>
    <row r="29" spans="1:3" ht="15" thickBot="1" x14ac:dyDescent="0.4">
      <c r="A29" s="633"/>
      <c r="B29" s="629"/>
      <c r="C29" s="629"/>
    </row>
    <row r="30" spans="1:3" x14ac:dyDescent="0.35">
      <c r="A30"/>
      <c r="B30"/>
      <c r="C30"/>
    </row>
    <row r="31" spans="1:3" x14ac:dyDescent="0.35">
      <c r="A31" s="17" t="s">
        <v>118</v>
      </c>
      <c r="B31" s="18"/>
      <c r="C31" s="18"/>
    </row>
    <row r="32" spans="1:3" ht="120" customHeight="1" x14ac:dyDescent="0.35">
      <c r="A32" s="621" t="s">
        <v>119</v>
      </c>
      <c r="B32" s="622"/>
    </row>
    <row r="33" spans="1:3" ht="120.75" customHeight="1" x14ac:dyDescent="0.35">
      <c r="A33" s="82" t="s">
        <v>120</v>
      </c>
      <c r="B33" s="23" t="s">
        <v>171</v>
      </c>
      <c r="C33" s="23" t="s">
        <v>171</v>
      </c>
    </row>
    <row r="34" spans="1:3" ht="98.25" customHeight="1" x14ac:dyDescent="0.35">
      <c r="A34" s="82" t="s">
        <v>121</v>
      </c>
      <c r="B34" s="23" t="s">
        <v>171</v>
      </c>
      <c r="C34" s="23" t="s">
        <v>171</v>
      </c>
    </row>
    <row r="35" spans="1:3" ht="132.75" customHeight="1" thickBot="1" x14ac:dyDescent="0.4">
      <c r="A35" s="83" t="s">
        <v>122</v>
      </c>
      <c r="B35" s="23" t="s">
        <v>171</v>
      </c>
      <c r="C35" s="23" t="s">
        <v>171</v>
      </c>
    </row>
    <row r="36" spans="1:3" ht="108.65" customHeight="1" x14ac:dyDescent="0.35">
      <c r="A36" s="82" t="s">
        <v>123</v>
      </c>
      <c r="B36" s="23" t="s">
        <v>171</v>
      </c>
      <c r="C36" s="23" t="s">
        <v>171</v>
      </c>
    </row>
    <row r="37" spans="1:3" ht="109.4" customHeight="1" x14ac:dyDescent="0.35">
      <c r="A37" s="84" t="s">
        <v>124</v>
      </c>
      <c r="B37" s="23" t="s">
        <v>171</v>
      </c>
      <c r="C37" s="23" t="s">
        <v>171</v>
      </c>
    </row>
  </sheetData>
  <mergeCells count="15">
    <mergeCell ref="A1:C1"/>
    <mergeCell ref="A3:C3"/>
    <mergeCell ref="A32:B32"/>
    <mergeCell ref="C5:C9"/>
    <mergeCell ref="C12:C17"/>
    <mergeCell ref="C18:C25"/>
    <mergeCell ref="C26:C29"/>
    <mergeCell ref="A18:A25"/>
    <mergeCell ref="B18:B25"/>
    <mergeCell ref="A26:A29"/>
    <mergeCell ref="B26:B29"/>
    <mergeCell ref="A5:A9"/>
    <mergeCell ref="B5:B9"/>
    <mergeCell ref="A12:A17"/>
    <mergeCell ref="B12: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USPC Application Principles</vt:lpstr>
      <vt:lpstr>USPC Submission &amp; Historic</vt:lpstr>
      <vt:lpstr>Historic cost Supporting Info</vt:lpstr>
      <vt:lpstr>UFI for CY202930</vt:lpstr>
      <vt:lpstr>UFI for CY 202829</vt:lpstr>
      <vt:lpstr>UFI for CY 202728</vt:lpstr>
      <vt:lpstr>UFI for CY 202627</vt:lpstr>
      <vt:lpstr>UFI for CY 202526</vt:lpstr>
      <vt:lpstr>UFI Supporting Information</vt:lpstr>
      <vt:lpstr>Additional Modelling Info</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McClelland, Ian</cp:lastModifiedBy>
  <dcterms:created xsi:type="dcterms:W3CDTF">2023-10-19T13:51:06Z</dcterms:created>
  <dcterms:modified xsi:type="dcterms:W3CDTF">2025-06-27T14:29:29Z</dcterms:modified>
</cp:coreProperties>
</file>