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regni-breenc\Documents\Briefing note docs\"/>
    </mc:Choice>
  </mc:AlternateContent>
  <xr:revisionPtr revIDLastSave="0" documentId="13_ncr:1_{4F4D017C-6C33-450E-9187-50F214E6C013}" xr6:coauthVersionLast="47" xr6:coauthVersionMax="47" xr10:uidLastSave="{00000000-0000-0000-0000-000000000000}"/>
  <bookViews>
    <workbookView xWindow="28680" yWindow="-120" windowWidth="29040" windowHeight="15720" tabRatio="833" activeTab="1" xr2:uid="{BA67FC48-620F-47DB-8E57-A8454CD86824}"/>
  </bookViews>
  <sheets>
    <sheet name="USPC Application Principles" sheetId="2" r:id="rId1"/>
    <sheet name="USPC Submission &amp; Historic" sheetId="12" r:id="rId2"/>
    <sheet name="Historic cost Supporting Info" sheetId="11" r:id="rId3"/>
    <sheet name="UFI for CY202829" sheetId="31" r:id="rId4"/>
    <sheet name="UFI for CY202728" sheetId="32" r:id="rId5"/>
    <sheet name="UFI for CY202627" sheetId="26" r:id="rId6"/>
    <sheet name="UFI for CY202526" sheetId="27" r:id="rId7"/>
    <sheet name="UFI for CY202425" sheetId="28" r:id="rId8"/>
    <sheet name="UFI for CY202324" sheetId="29" r:id="rId9"/>
    <sheet name="UFI Supporting Information" sheetId="4" r:id="rId10"/>
    <sheet name="Additional Modelling Info"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32" l="1"/>
  <c r="R52" i="32"/>
  <c r="Q52" i="32"/>
  <c r="P52" i="32"/>
  <c r="O52" i="32"/>
  <c r="N52" i="32"/>
  <c r="R51" i="32"/>
  <c r="Q51" i="32"/>
  <c r="P51" i="32"/>
  <c r="O51" i="32"/>
  <c r="N51" i="32"/>
  <c r="M51" i="32"/>
  <c r="L51" i="32"/>
  <c r="K51" i="32"/>
  <c r="J51" i="32"/>
  <c r="I51" i="32"/>
  <c r="H51" i="32"/>
  <c r="H53" i="32" s="1"/>
  <c r="G51" i="32"/>
  <c r="G53" i="32" s="1"/>
  <c r="F51" i="32"/>
  <c r="F53" i="32" s="1"/>
  <c r="E51" i="32"/>
  <c r="E53" i="32" s="1"/>
  <c r="D51" i="32"/>
  <c r="D53" i="32" s="1"/>
  <c r="C51" i="32"/>
  <c r="C53" i="32" s="1"/>
  <c r="H41" i="32"/>
  <c r="R36" i="32"/>
  <c r="Q36" i="32"/>
  <c r="P36" i="32"/>
  <c r="O36" i="32"/>
  <c r="N36" i="32"/>
  <c r="M36" i="32"/>
  <c r="L36" i="32"/>
  <c r="K36" i="32"/>
  <c r="R35" i="32"/>
  <c r="Q35" i="32"/>
  <c r="P35" i="32"/>
  <c r="O35" i="32"/>
  <c r="N35" i="32"/>
  <c r="M35" i="32"/>
  <c r="L35" i="32"/>
  <c r="K35" i="32"/>
  <c r="J35" i="32"/>
  <c r="I35" i="32"/>
  <c r="H35" i="32"/>
  <c r="H37" i="32" s="1"/>
  <c r="G35" i="32"/>
  <c r="G37" i="32" s="1"/>
  <c r="F35" i="32"/>
  <c r="F37" i="32" s="1"/>
  <c r="E35" i="32"/>
  <c r="E37" i="32" s="1"/>
  <c r="D35" i="32"/>
  <c r="D37" i="32" s="1"/>
  <c r="C35" i="32"/>
  <c r="C37" i="32" s="1"/>
  <c r="J19" i="32"/>
  <c r="K19" i="32" s="1"/>
  <c r="L19" i="32" s="1"/>
  <c r="M19" i="32" s="1"/>
  <c r="N19" i="32" s="1"/>
  <c r="O19" i="32" s="1"/>
  <c r="P19" i="32" s="1"/>
  <c r="Q19" i="32" s="1"/>
  <c r="R19" i="32" s="1"/>
  <c r="H19" i="32"/>
  <c r="G19" i="32" s="1"/>
  <c r="F19" i="32" s="1"/>
  <c r="E19" i="32" s="1"/>
  <c r="D19" i="32" s="1"/>
  <c r="C19" i="32" s="1"/>
  <c r="J18" i="32"/>
  <c r="K18" i="32" s="1"/>
  <c r="H18" i="32"/>
  <c r="G18" i="32"/>
  <c r="J14" i="32"/>
  <c r="K14" i="32" s="1"/>
  <c r="L14" i="32" s="1"/>
  <c r="M14" i="32" s="1"/>
  <c r="N14" i="32" s="1"/>
  <c r="O14" i="32" s="1"/>
  <c r="P14" i="32" s="1"/>
  <c r="Q14" i="32" s="1"/>
  <c r="R14" i="32" s="1"/>
  <c r="H14" i="32"/>
  <c r="G14" i="32"/>
  <c r="F14" i="32" s="1"/>
  <c r="E14" i="32" s="1"/>
  <c r="D14" i="32" s="1"/>
  <c r="C14" i="32" s="1"/>
  <c r="J13" i="32"/>
  <c r="K13" i="32" s="1"/>
  <c r="H13" i="32"/>
  <c r="G13" i="32"/>
  <c r="R37" i="32" l="1"/>
  <c r="H20" i="32"/>
  <c r="G20" i="32"/>
  <c r="F41" i="32" s="1"/>
  <c r="Q37" i="32"/>
  <c r="R53" i="32"/>
  <c r="K37" i="32"/>
  <c r="O37" i="32"/>
  <c r="P53" i="32"/>
  <c r="M37" i="32"/>
  <c r="G15" i="32"/>
  <c r="H15" i="32"/>
  <c r="P37" i="32"/>
  <c r="N37" i="32"/>
  <c r="O53" i="32"/>
  <c r="Q53" i="32"/>
  <c r="L37" i="32"/>
  <c r="N53" i="32"/>
  <c r="K20" i="32"/>
  <c r="L18" i="32"/>
  <c r="H38" i="32"/>
  <c r="G41" i="32"/>
  <c r="G54" i="32"/>
  <c r="G38" i="32"/>
  <c r="H54" i="32"/>
  <c r="L13" i="32"/>
  <c r="K15" i="32"/>
  <c r="F13" i="32"/>
  <c r="F18" i="32"/>
  <c r="J15" i="32"/>
  <c r="J20" i="32"/>
  <c r="K38" i="32" l="1"/>
  <c r="L20" i="32"/>
  <c r="L38" i="32" s="1"/>
  <c r="M18" i="32"/>
  <c r="E13" i="32"/>
  <c r="F15" i="32"/>
  <c r="E18" i="32"/>
  <c r="F20" i="32"/>
  <c r="L15" i="32"/>
  <c r="M13" i="32"/>
  <c r="N13" i="32" l="1"/>
  <c r="M15" i="32"/>
  <c r="E57" i="32"/>
  <c r="E41" i="32"/>
  <c r="F38" i="32"/>
  <c r="F54" i="32"/>
  <c r="N18" i="32"/>
  <c r="M20" i="32"/>
  <c r="M38" i="32" s="1"/>
  <c r="G57" i="32"/>
  <c r="F57" i="32"/>
  <c r="H57" i="32"/>
  <c r="D18" i="32"/>
  <c r="E20" i="32"/>
  <c r="E15" i="32"/>
  <c r="D13" i="32"/>
  <c r="D41" i="32" l="1"/>
  <c r="D57" i="32"/>
  <c r="E38" i="32"/>
  <c r="E54" i="32"/>
  <c r="C18" i="32"/>
  <c r="C20" i="32" s="1"/>
  <c r="D20" i="32"/>
  <c r="D15" i="32"/>
  <c r="C13" i="32"/>
  <c r="C15" i="32" s="1"/>
  <c r="N20" i="32"/>
  <c r="O18" i="32"/>
  <c r="N15" i="32"/>
  <c r="O13" i="32"/>
  <c r="N54" i="32" l="1"/>
  <c r="N38" i="32"/>
  <c r="P13" i="32"/>
  <c r="O15" i="32"/>
  <c r="C41" i="32"/>
  <c r="C57" i="32"/>
  <c r="D54" i="32"/>
  <c r="D38" i="32"/>
  <c r="C54" i="32"/>
  <c r="C38" i="32"/>
  <c r="P18" i="32"/>
  <c r="O20" i="32"/>
  <c r="O54" i="32" l="1"/>
  <c r="O38" i="32"/>
  <c r="Q13" i="32"/>
  <c r="P15" i="32"/>
  <c r="Q18" i="32"/>
  <c r="P20" i="32"/>
  <c r="R18" i="32" l="1"/>
  <c r="Q20" i="32"/>
  <c r="R13" i="32"/>
  <c r="Q15" i="32"/>
  <c r="P38" i="32"/>
  <c r="P54" i="32"/>
  <c r="R15" i="32" l="1"/>
  <c r="Q38" i="32"/>
  <c r="Q54" i="32"/>
  <c r="R20" i="32"/>
  <c r="R54" i="32" l="1"/>
  <c r="R38" i="32"/>
  <c r="I41" i="32"/>
  <c r="J41" i="32" s="1"/>
  <c r="I57" i="32"/>
  <c r="J57" i="32" s="1"/>
  <c r="I52" i="32" l="1"/>
  <c r="I53" i="32" s="1"/>
  <c r="I54" i="32" s="1"/>
  <c r="C65" i="32"/>
  <c r="M52" i="32"/>
  <c r="M53" i="32" s="1"/>
  <c r="M54" i="32" s="1"/>
  <c r="L52" i="32"/>
  <c r="L53" i="32" s="1"/>
  <c r="L54" i="32" s="1"/>
  <c r="K52" i="32"/>
  <c r="K53" i="32" s="1"/>
  <c r="K54" i="32" s="1"/>
  <c r="J52" i="32"/>
  <c r="J53" i="32" s="1"/>
  <c r="J54" i="32" s="1"/>
  <c r="C64" i="32"/>
  <c r="J36" i="32"/>
  <c r="J37" i="32" s="1"/>
  <c r="J38" i="32" s="1"/>
  <c r="I36" i="32"/>
  <c r="I37" i="32" s="1"/>
  <c r="I38" i="32" s="1"/>
  <c r="C68" i="32" l="1"/>
  <c r="S38" i="32"/>
  <c r="H52" i="31" l="1"/>
  <c r="H48" i="31"/>
  <c r="H49" i="31" s="1"/>
  <c r="E48" i="31"/>
  <c r="D48" i="31"/>
  <c r="C48" i="31"/>
  <c r="R47" i="31"/>
  <c r="Q47" i="31"/>
  <c r="Q48" i="31" s="1"/>
  <c r="P47" i="31"/>
  <c r="P48" i="31" s="1"/>
  <c r="O47" i="31"/>
  <c r="N47" i="31"/>
  <c r="R46" i="31"/>
  <c r="Q46" i="31"/>
  <c r="P46" i="31"/>
  <c r="O46" i="31"/>
  <c r="N46" i="31"/>
  <c r="M46" i="31"/>
  <c r="L46" i="31"/>
  <c r="K46" i="31"/>
  <c r="J46" i="31"/>
  <c r="I46" i="31"/>
  <c r="H46" i="31"/>
  <c r="G46" i="31"/>
  <c r="G48" i="31" s="1"/>
  <c r="F46" i="31"/>
  <c r="F48" i="31" s="1"/>
  <c r="E46" i="31"/>
  <c r="D46" i="31"/>
  <c r="C46" i="31"/>
  <c r="H35" i="31"/>
  <c r="H31" i="31"/>
  <c r="G31" i="31"/>
  <c r="F31" i="31"/>
  <c r="D31" i="31"/>
  <c r="R30" i="31"/>
  <c r="Q30" i="31"/>
  <c r="P30" i="31"/>
  <c r="P31" i="31" s="1"/>
  <c r="O30" i="31"/>
  <c r="O31" i="31" s="1"/>
  <c r="N30" i="31"/>
  <c r="N31" i="31" s="1"/>
  <c r="R29" i="31"/>
  <c r="Q29" i="31"/>
  <c r="P29" i="31"/>
  <c r="O29" i="31"/>
  <c r="N29" i="31"/>
  <c r="M29" i="31"/>
  <c r="L29" i="31"/>
  <c r="K29" i="31"/>
  <c r="J29" i="31"/>
  <c r="H29" i="31"/>
  <c r="G29" i="31"/>
  <c r="F29" i="31"/>
  <c r="E29" i="31"/>
  <c r="E31" i="31" s="1"/>
  <c r="D29" i="31"/>
  <c r="C29" i="31"/>
  <c r="C31" i="31" s="1"/>
  <c r="J19" i="31"/>
  <c r="J18" i="31"/>
  <c r="K18" i="31" s="1"/>
  <c r="L18" i="31" s="1"/>
  <c r="M18" i="31" s="1"/>
  <c r="N18" i="31" s="1"/>
  <c r="O18" i="31" s="1"/>
  <c r="P18" i="31" s="1"/>
  <c r="Q18" i="31" s="1"/>
  <c r="R18" i="31" s="1"/>
  <c r="H18" i="31"/>
  <c r="G18" i="31" s="1"/>
  <c r="F18" i="31" s="1"/>
  <c r="E18" i="31" s="1"/>
  <c r="D18" i="31" s="1"/>
  <c r="C18" i="31" s="1"/>
  <c r="K17" i="31"/>
  <c r="L17" i="31" s="1"/>
  <c r="J17" i="31"/>
  <c r="H17" i="31"/>
  <c r="H19" i="31" s="1"/>
  <c r="G17" i="31"/>
  <c r="F17" i="31" s="1"/>
  <c r="J14" i="31"/>
  <c r="J13" i="31"/>
  <c r="K13" i="31" s="1"/>
  <c r="L13" i="31" s="1"/>
  <c r="M13" i="31" s="1"/>
  <c r="N13" i="31" s="1"/>
  <c r="O13" i="31" s="1"/>
  <c r="P13" i="31" s="1"/>
  <c r="Q13" i="31" s="1"/>
  <c r="R13" i="31" s="1"/>
  <c r="H13" i="31"/>
  <c r="G13" i="31" s="1"/>
  <c r="F13" i="31" s="1"/>
  <c r="E13" i="31" s="1"/>
  <c r="D13" i="31" s="1"/>
  <c r="C13" i="31" s="1"/>
  <c r="M12" i="31"/>
  <c r="M14" i="31" s="1"/>
  <c r="L12" i="31"/>
  <c r="L14" i="31" s="1"/>
  <c r="K12" i="31"/>
  <c r="K14" i="31" s="1"/>
  <c r="J12" i="31"/>
  <c r="H12" i="31"/>
  <c r="H14" i="31" s="1"/>
  <c r="G12" i="31"/>
  <c r="F12" i="31" s="1"/>
  <c r="C70" i="29"/>
  <c r="H57" i="29"/>
  <c r="G57" i="29"/>
  <c r="C57" i="29"/>
  <c r="F54" i="29"/>
  <c r="J52" i="29"/>
  <c r="H52" i="29"/>
  <c r="G52" i="29"/>
  <c r="F52" i="29"/>
  <c r="C52" i="29"/>
  <c r="C54" i="29" s="1"/>
  <c r="L49" i="29"/>
  <c r="K49" i="29"/>
  <c r="K52" i="29" s="1"/>
  <c r="J49" i="29"/>
  <c r="I49" i="29"/>
  <c r="H49" i="29"/>
  <c r="G49" i="29"/>
  <c r="F49" i="29"/>
  <c r="F57" i="29" s="1"/>
  <c r="E49" i="29"/>
  <c r="D49" i="29"/>
  <c r="C49" i="29"/>
  <c r="H41" i="29"/>
  <c r="G41" i="29"/>
  <c r="F41" i="29"/>
  <c r="E41" i="29"/>
  <c r="D41" i="29"/>
  <c r="C41" i="29"/>
  <c r="F38" i="29"/>
  <c r="E38" i="29"/>
  <c r="L37" i="29"/>
  <c r="L36" i="29"/>
  <c r="K36" i="29"/>
  <c r="J36" i="29"/>
  <c r="I36" i="29"/>
  <c r="H36" i="29"/>
  <c r="G36" i="29"/>
  <c r="F36" i="29"/>
  <c r="E36" i="29"/>
  <c r="D36" i="29"/>
  <c r="D38" i="29" s="1"/>
  <c r="C36" i="29"/>
  <c r="C38" i="29" s="1"/>
  <c r="M33" i="29"/>
  <c r="M37" i="29" s="1"/>
  <c r="H20" i="29"/>
  <c r="I20" i="29" s="1"/>
  <c r="J20" i="29" s="1"/>
  <c r="K20" i="29" s="1"/>
  <c r="L20" i="29" s="1"/>
  <c r="M20" i="29" s="1"/>
  <c r="N20" i="29" s="1"/>
  <c r="O20" i="29" s="1"/>
  <c r="P20" i="29" s="1"/>
  <c r="Q20" i="29" s="1"/>
  <c r="R20" i="29" s="1"/>
  <c r="S20" i="29" s="1"/>
  <c r="F20" i="29"/>
  <c r="E20" i="29" s="1"/>
  <c r="D20" i="29" s="1"/>
  <c r="C20" i="29" s="1"/>
  <c r="H19" i="29"/>
  <c r="F19" i="29"/>
  <c r="F21" i="29" s="1"/>
  <c r="J15" i="29"/>
  <c r="K15" i="29" s="1"/>
  <c r="L15" i="29" s="1"/>
  <c r="M15" i="29" s="1"/>
  <c r="N15" i="29" s="1"/>
  <c r="O15" i="29" s="1"/>
  <c r="P15" i="29" s="1"/>
  <c r="Q15" i="29" s="1"/>
  <c r="R15" i="29" s="1"/>
  <c r="S15" i="29" s="1"/>
  <c r="H15" i="29"/>
  <c r="I15" i="29" s="1"/>
  <c r="F15" i="29"/>
  <c r="E15" i="29" s="1"/>
  <c r="D15" i="29" s="1"/>
  <c r="C15" i="29"/>
  <c r="K14" i="29"/>
  <c r="J14" i="29"/>
  <c r="H14" i="29"/>
  <c r="I14" i="29" s="1"/>
  <c r="F14" i="29"/>
  <c r="F16" i="29" s="1"/>
  <c r="C70" i="28"/>
  <c r="E57" i="28"/>
  <c r="D57" i="28"/>
  <c r="C57" i="28"/>
  <c r="L52" i="28"/>
  <c r="K52" i="28"/>
  <c r="I52" i="28"/>
  <c r="E52" i="28"/>
  <c r="E54" i="28" s="1"/>
  <c r="D52" i="28"/>
  <c r="D54" i="28" s="1"/>
  <c r="C52" i="28"/>
  <c r="C54" i="28" s="1"/>
  <c r="L49" i="28"/>
  <c r="K49" i="28"/>
  <c r="J49" i="28"/>
  <c r="I49" i="28"/>
  <c r="H49" i="28"/>
  <c r="H57" i="28" s="1"/>
  <c r="G49" i="28"/>
  <c r="G57" i="28" s="1"/>
  <c r="F49" i="28"/>
  <c r="E49" i="28"/>
  <c r="D49" i="28"/>
  <c r="C49" i="28"/>
  <c r="H41" i="28"/>
  <c r="G41" i="28"/>
  <c r="F41" i="28"/>
  <c r="E41" i="28"/>
  <c r="D41" i="28"/>
  <c r="C41" i="28"/>
  <c r="F38" i="28"/>
  <c r="E38" i="28"/>
  <c r="C38" i="28"/>
  <c r="L37" i="28"/>
  <c r="K37" i="28"/>
  <c r="K38" i="28" s="1"/>
  <c r="J37" i="28"/>
  <c r="L36" i="28"/>
  <c r="K36" i="28"/>
  <c r="J36" i="28"/>
  <c r="I36" i="28"/>
  <c r="H36" i="28"/>
  <c r="G36" i="28"/>
  <c r="G38" i="28" s="1"/>
  <c r="F36" i="28"/>
  <c r="E36" i="28"/>
  <c r="D36" i="28"/>
  <c r="D38" i="28" s="1"/>
  <c r="C36" i="28"/>
  <c r="M33" i="28"/>
  <c r="K19" i="28"/>
  <c r="L19" i="28" s="1"/>
  <c r="M19" i="28" s="1"/>
  <c r="N19" i="28" s="1"/>
  <c r="O19" i="28" s="1"/>
  <c r="P19" i="28" s="1"/>
  <c r="Q19" i="28" s="1"/>
  <c r="R19" i="28" s="1"/>
  <c r="S19" i="28" s="1"/>
  <c r="J19" i="28"/>
  <c r="I19" i="28"/>
  <c r="G19" i="28"/>
  <c r="F19" i="28" s="1"/>
  <c r="E19" i="28" s="1"/>
  <c r="D19" i="28"/>
  <c r="C19" i="28"/>
  <c r="J18" i="28"/>
  <c r="J20" i="28" s="1"/>
  <c r="I18" i="28"/>
  <c r="G18" i="28"/>
  <c r="J15" i="28"/>
  <c r="K14" i="28"/>
  <c r="L14" i="28" s="1"/>
  <c r="M14" i="28" s="1"/>
  <c r="N14" i="28" s="1"/>
  <c r="O14" i="28" s="1"/>
  <c r="P14" i="28" s="1"/>
  <c r="Q14" i="28" s="1"/>
  <c r="R14" i="28" s="1"/>
  <c r="S14" i="28" s="1"/>
  <c r="J14" i="28"/>
  <c r="I14" i="28"/>
  <c r="G14" i="28"/>
  <c r="F14" i="28" s="1"/>
  <c r="E14" i="28" s="1"/>
  <c r="D14" i="28" s="1"/>
  <c r="C14" i="28" s="1"/>
  <c r="K13" i="28"/>
  <c r="L13" i="28" s="1"/>
  <c r="M13" i="28" s="1"/>
  <c r="N13" i="28" s="1"/>
  <c r="J13" i="28"/>
  <c r="I13" i="28"/>
  <c r="I15" i="28" s="1"/>
  <c r="G13" i="28"/>
  <c r="F13" i="28" s="1"/>
  <c r="C68" i="27"/>
  <c r="D55" i="27"/>
  <c r="C55" i="27"/>
  <c r="L50" i="27"/>
  <c r="K50" i="27"/>
  <c r="I50" i="27"/>
  <c r="D50" i="27"/>
  <c r="D52" i="27" s="1"/>
  <c r="C50" i="27"/>
  <c r="C52" i="27" s="1"/>
  <c r="M47" i="27"/>
  <c r="M51" i="27" s="1"/>
  <c r="L47" i="27"/>
  <c r="K47" i="27"/>
  <c r="J47" i="27"/>
  <c r="J50" i="27" s="1"/>
  <c r="I47" i="27"/>
  <c r="H47" i="27"/>
  <c r="H55" i="27" s="1"/>
  <c r="G47" i="27"/>
  <c r="F47" i="27"/>
  <c r="E47" i="27"/>
  <c r="D47" i="27"/>
  <c r="C47" i="27"/>
  <c r="H39" i="27"/>
  <c r="G39" i="27"/>
  <c r="F39" i="27"/>
  <c r="E39" i="27"/>
  <c r="D39" i="27"/>
  <c r="C39" i="27"/>
  <c r="G36" i="27"/>
  <c r="F36" i="27"/>
  <c r="C36" i="27"/>
  <c r="L35" i="27"/>
  <c r="M34" i="27"/>
  <c r="L34" i="27"/>
  <c r="K34" i="27"/>
  <c r="J34" i="27"/>
  <c r="I34" i="27"/>
  <c r="H34" i="27"/>
  <c r="G34" i="27"/>
  <c r="F34" i="27"/>
  <c r="E34" i="27"/>
  <c r="E36" i="27" s="1"/>
  <c r="D34" i="27"/>
  <c r="D36" i="27" s="1"/>
  <c r="C34" i="27"/>
  <c r="M31" i="27"/>
  <c r="M35" i="27" s="1"/>
  <c r="J18" i="27"/>
  <c r="K18" i="27" s="1"/>
  <c r="L18" i="27" s="1"/>
  <c r="M18" i="27" s="1"/>
  <c r="N18" i="27" s="1"/>
  <c r="O18" i="27" s="1"/>
  <c r="P18" i="27" s="1"/>
  <c r="Q18" i="27" s="1"/>
  <c r="R18" i="27" s="1"/>
  <c r="S18" i="27" s="1"/>
  <c r="I18" i="27"/>
  <c r="G18" i="27"/>
  <c r="F18" i="27" s="1"/>
  <c r="E18" i="27" s="1"/>
  <c r="D18" i="27"/>
  <c r="C18" i="27" s="1"/>
  <c r="K17" i="27"/>
  <c r="J17" i="27"/>
  <c r="I17" i="27"/>
  <c r="I19" i="27" s="1"/>
  <c r="G17" i="27"/>
  <c r="F17" i="27" s="1"/>
  <c r="G14" i="27"/>
  <c r="J13" i="27"/>
  <c r="K13" i="27" s="1"/>
  <c r="L13" i="27" s="1"/>
  <c r="M13" i="27" s="1"/>
  <c r="N13" i="27" s="1"/>
  <c r="O13" i="27" s="1"/>
  <c r="P13" i="27" s="1"/>
  <c r="Q13" i="27" s="1"/>
  <c r="R13" i="27" s="1"/>
  <c r="S13" i="27" s="1"/>
  <c r="I13" i="27"/>
  <c r="G13" i="27"/>
  <c r="F13" i="27" s="1"/>
  <c r="E13" i="27" s="1"/>
  <c r="D13" i="27" s="1"/>
  <c r="C13" i="27" s="1"/>
  <c r="J12" i="27"/>
  <c r="J14" i="27" s="1"/>
  <c r="I12" i="27"/>
  <c r="I14" i="27" s="1"/>
  <c r="G12" i="27"/>
  <c r="F12" i="27" s="1"/>
  <c r="C69" i="26"/>
  <c r="H53" i="26"/>
  <c r="G53" i="26"/>
  <c r="S52" i="26"/>
  <c r="S53" i="26" s="1"/>
  <c r="R52" i="26"/>
  <c r="Q52" i="26"/>
  <c r="P52" i="26"/>
  <c r="P53" i="26" s="1"/>
  <c r="O52" i="26"/>
  <c r="O53" i="26" s="1"/>
  <c r="N52" i="26"/>
  <c r="S51" i="26"/>
  <c r="R51" i="26"/>
  <c r="Q51" i="26"/>
  <c r="P51" i="26"/>
  <c r="O51" i="26"/>
  <c r="N51" i="26"/>
  <c r="M51" i="26"/>
  <c r="L51" i="26"/>
  <c r="K51" i="26"/>
  <c r="J51" i="26"/>
  <c r="I51" i="26"/>
  <c r="H51" i="26"/>
  <c r="G51" i="26"/>
  <c r="F51" i="26"/>
  <c r="E51" i="26"/>
  <c r="E53" i="26" s="1"/>
  <c r="D51" i="26"/>
  <c r="D53" i="26" s="1"/>
  <c r="C51" i="26"/>
  <c r="C53" i="26" s="1"/>
  <c r="G37" i="26"/>
  <c r="F37" i="26"/>
  <c r="S36" i="26"/>
  <c r="R36" i="26"/>
  <c r="Q36" i="26"/>
  <c r="P36" i="26"/>
  <c r="P37" i="26" s="1"/>
  <c r="O36" i="26"/>
  <c r="O37" i="26" s="1"/>
  <c r="N36" i="26"/>
  <c r="N37" i="26" s="1"/>
  <c r="M36" i="26"/>
  <c r="L36" i="26"/>
  <c r="K36" i="26"/>
  <c r="S35" i="26"/>
  <c r="S37" i="26" s="1"/>
  <c r="R35" i="26"/>
  <c r="Q35" i="26"/>
  <c r="Q37" i="26" s="1"/>
  <c r="P35" i="26"/>
  <c r="O35" i="26"/>
  <c r="N35" i="26"/>
  <c r="M35" i="26"/>
  <c r="L35" i="26"/>
  <c r="L37" i="26" s="1"/>
  <c r="K35" i="26"/>
  <c r="K37" i="26" s="1"/>
  <c r="J35" i="26"/>
  <c r="I35" i="26"/>
  <c r="H35" i="26"/>
  <c r="H37" i="26" s="1"/>
  <c r="G35" i="26"/>
  <c r="F35" i="26"/>
  <c r="E35" i="26"/>
  <c r="E37" i="26" s="1"/>
  <c r="D35" i="26"/>
  <c r="D37" i="26" s="1"/>
  <c r="C35" i="26"/>
  <c r="C37" i="26" s="1"/>
  <c r="J19" i="26"/>
  <c r="K19" i="26" s="1"/>
  <c r="L19" i="26" s="1"/>
  <c r="M19" i="26" s="1"/>
  <c r="N19" i="26" s="1"/>
  <c r="O19" i="26" s="1"/>
  <c r="P19" i="26" s="1"/>
  <c r="Q19" i="26" s="1"/>
  <c r="R19" i="26" s="1"/>
  <c r="S19" i="26" s="1"/>
  <c r="H19" i="26"/>
  <c r="G19" i="26" s="1"/>
  <c r="F19" i="26" s="1"/>
  <c r="E19" i="26"/>
  <c r="D19" i="26"/>
  <c r="C19" i="26" s="1"/>
  <c r="K18" i="26"/>
  <c r="J18" i="26"/>
  <c r="H41" i="26" s="1"/>
  <c r="H18" i="26"/>
  <c r="G18" i="26" s="1"/>
  <c r="H15" i="26"/>
  <c r="K14" i="26"/>
  <c r="L14" i="26" s="1"/>
  <c r="M14" i="26" s="1"/>
  <c r="N14" i="26" s="1"/>
  <c r="O14" i="26" s="1"/>
  <c r="P14" i="26" s="1"/>
  <c r="Q14" i="26" s="1"/>
  <c r="R14" i="26" s="1"/>
  <c r="S14" i="26" s="1"/>
  <c r="J14" i="26"/>
  <c r="H14" i="26"/>
  <c r="G14" i="26" s="1"/>
  <c r="F14" i="26" s="1"/>
  <c r="E14" i="26"/>
  <c r="D14" i="26" s="1"/>
  <c r="C14" i="26" s="1"/>
  <c r="J13" i="26"/>
  <c r="J15" i="26" s="1"/>
  <c r="H13" i="26"/>
  <c r="G13" i="26" s="1"/>
  <c r="L38" i="29" l="1"/>
  <c r="L38" i="28"/>
  <c r="N48" i="31"/>
  <c r="J16" i="29"/>
  <c r="F55" i="29"/>
  <c r="J38" i="28"/>
  <c r="L36" i="27"/>
  <c r="N53" i="26"/>
  <c r="M37" i="26"/>
  <c r="Q53" i="26"/>
  <c r="R53" i="26"/>
  <c r="E120" i="12"/>
  <c r="M36" i="27"/>
  <c r="O48" i="31"/>
  <c r="Q31" i="31"/>
  <c r="R31" i="31"/>
  <c r="R48" i="31"/>
  <c r="M17" i="31"/>
  <c r="L19" i="31"/>
  <c r="F14" i="31"/>
  <c r="F32" i="31" s="1"/>
  <c r="E12" i="31"/>
  <c r="H32" i="31"/>
  <c r="G35" i="31"/>
  <c r="G52" i="31"/>
  <c r="E17" i="31"/>
  <c r="F19" i="31"/>
  <c r="N12" i="31"/>
  <c r="G14" i="31"/>
  <c r="K19" i="31"/>
  <c r="G19" i="31"/>
  <c r="K19" i="27"/>
  <c r="J19" i="27"/>
  <c r="J52" i="28"/>
  <c r="G55" i="27"/>
  <c r="G50" i="27"/>
  <c r="G52" i="27" s="1"/>
  <c r="L15" i="28"/>
  <c r="K13" i="26"/>
  <c r="J39" i="28"/>
  <c r="K20" i="26"/>
  <c r="K38" i="26" s="1"/>
  <c r="E55" i="27"/>
  <c r="E50" i="27"/>
  <c r="E52" i="27" s="1"/>
  <c r="L18" i="26"/>
  <c r="L17" i="27"/>
  <c r="F55" i="27"/>
  <c r="F50" i="27"/>
  <c r="M50" i="27"/>
  <c r="M52" i="27" s="1"/>
  <c r="K15" i="28"/>
  <c r="F15" i="28"/>
  <c r="E13" i="28"/>
  <c r="O13" i="28"/>
  <c r="N15" i="28"/>
  <c r="G15" i="26"/>
  <c r="F13" i="26"/>
  <c r="K18" i="28"/>
  <c r="M15" i="28"/>
  <c r="M37" i="28"/>
  <c r="M36" i="28"/>
  <c r="N33" i="28"/>
  <c r="M49" i="28"/>
  <c r="G20" i="26"/>
  <c r="F18" i="26"/>
  <c r="H20" i="26"/>
  <c r="H54" i="26" s="1"/>
  <c r="R37" i="26"/>
  <c r="F53" i="26"/>
  <c r="K12" i="27"/>
  <c r="N31" i="27"/>
  <c r="J20" i="26"/>
  <c r="G19" i="27"/>
  <c r="G15" i="28"/>
  <c r="F18" i="28"/>
  <c r="G20" i="28"/>
  <c r="F57" i="28"/>
  <c r="F52" i="28"/>
  <c r="F14" i="27"/>
  <c r="E12" i="27"/>
  <c r="F19" i="27"/>
  <c r="E17" i="27"/>
  <c r="K16" i="29"/>
  <c r="L14" i="29"/>
  <c r="D57" i="29"/>
  <c r="D52" i="29"/>
  <c r="D54" i="29" s="1"/>
  <c r="L53" i="29"/>
  <c r="L52" i="29"/>
  <c r="I19" i="29"/>
  <c r="H21" i="29"/>
  <c r="M36" i="29"/>
  <c r="M38" i="29" s="1"/>
  <c r="N33" i="29"/>
  <c r="E57" i="29"/>
  <c r="E52" i="29"/>
  <c r="E54" i="29" s="1"/>
  <c r="M49" i="29"/>
  <c r="I16" i="29"/>
  <c r="H50" i="27"/>
  <c r="H16" i="29"/>
  <c r="I20" i="28"/>
  <c r="F39" i="29"/>
  <c r="I52" i="29"/>
  <c r="G52" i="28"/>
  <c r="G54" i="28" s="1"/>
  <c r="E14" i="29"/>
  <c r="E19" i="29"/>
  <c r="H52" i="28"/>
  <c r="M38" i="28" l="1"/>
  <c r="G53" i="27"/>
  <c r="F35" i="31"/>
  <c r="F52" i="31"/>
  <c r="N17" i="31"/>
  <c r="M19" i="31"/>
  <c r="N14" i="31"/>
  <c r="O12" i="31"/>
  <c r="G32" i="31"/>
  <c r="D17" i="31"/>
  <c r="E19" i="31"/>
  <c r="E14" i="31"/>
  <c r="D12" i="31"/>
  <c r="E35" i="31"/>
  <c r="E52" i="31"/>
  <c r="G49" i="31"/>
  <c r="F49" i="31"/>
  <c r="E19" i="27"/>
  <c r="D17" i="27"/>
  <c r="N34" i="27"/>
  <c r="O31" i="27"/>
  <c r="N35" i="27"/>
  <c r="N47" i="27"/>
  <c r="F20" i="26"/>
  <c r="F54" i="26" s="1"/>
  <c r="E18" i="26"/>
  <c r="E53" i="27"/>
  <c r="L13" i="26"/>
  <c r="K15" i="26"/>
  <c r="N36" i="29"/>
  <c r="O33" i="29"/>
  <c r="N49" i="29"/>
  <c r="N37" i="29"/>
  <c r="N36" i="28"/>
  <c r="O33" i="28"/>
  <c r="N37" i="28"/>
  <c r="N49" i="28"/>
  <c r="I21" i="29"/>
  <c r="J19" i="29"/>
  <c r="F37" i="27"/>
  <c r="F54" i="28"/>
  <c r="K14" i="27"/>
  <c r="L12" i="27"/>
  <c r="F57" i="26"/>
  <c r="G38" i="26"/>
  <c r="G54" i="26"/>
  <c r="F41" i="26"/>
  <c r="O15" i="28"/>
  <c r="P13" i="28"/>
  <c r="E15" i="28"/>
  <c r="D13" i="28"/>
  <c r="M53" i="28"/>
  <c r="M52" i="28"/>
  <c r="M54" i="28" s="1"/>
  <c r="L18" i="28"/>
  <c r="K20" i="28"/>
  <c r="K39" i="28" s="1"/>
  <c r="L19" i="27"/>
  <c r="M17" i="27"/>
  <c r="E18" i="28"/>
  <c r="F20" i="28"/>
  <c r="E16" i="29"/>
  <c r="D14" i="29"/>
  <c r="G55" i="28"/>
  <c r="M52" i="29"/>
  <c r="M53" i="29"/>
  <c r="E14" i="27"/>
  <c r="D12" i="27"/>
  <c r="G37" i="27"/>
  <c r="F15" i="26"/>
  <c r="E13" i="26"/>
  <c r="M18" i="26"/>
  <c r="L20" i="26"/>
  <c r="L38" i="26" s="1"/>
  <c r="G57" i="26"/>
  <c r="G41" i="26"/>
  <c r="E21" i="29"/>
  <c r="E55" i="29" s="1"/>
  <c r="D19" i="29"/>
  <c r="L54" i="29"/>
  <c r="M14" i="29"/>
  <c r="L16" i="29"/>
  <c r="F52" i="27"/>
  <c r="F53" i="27" s="1"/>
  <c r="G39" i="28"/>
  <c r="H38" i="26"/>
  <c r="H57" i="26"/>
  <c r="N36" i="27" l="1"/>
  <c r="N49" i="31"/>
  <c r="N32" i="31"/>
  <c r="P12" i="31"/>
  <c r="O14" i="31"/>
  <c r="C17" i="31"/>
  <c r="C19" i="31" s="1"/>
  <c r="D19" i="31"/>
  <c r="C12" i="31"/>
  <c r="C14" i="31" s="1"/>
  <c r="D14" i="31"/>
  <c r="O17" i="31"/>
  <c r="N19" i="31"/>
  <c r="D52" i="31"/>
  <c r="D35" i="31"/>
  <c r="E49" i="31"/>
  <c r="E32" i="31"/>
  <c r="J21" i="29"/>
  <c r="K19" i="29"/>
  <c r="N52" i="29"/>
  <c r="N53" i="29"/>
  <c r="C12" i="27"/>
  <c r="C14" i="27" s="1"/>
  <c r="D14" i="27"/>
  <c r="Q13" i="28"/>
  <c r="P15" i="28"/>
  <c r="F55" i="28"/>
  <c r="O36" i="29"/>
  <c r="P33" i="29"/>
  <c r="O49" i="29"/>
  <c r="O37" i="29"/>
  <c r="E20" i="26"/>
  <c r="D18" i="26"/>
  <c r="L37" i="27"/>
  <c r="L20" i="28"/>
  <c r="L39" i="28" s="1"/>
  <c r="M18" i="28"/>
  <c r="E37" i="27"/>
  <c r="N38" i="29"/>
  <c r="E41" i="26"/>
  <c r="E57" i="26"/>
  <c r="F38" i="26"/>
  <c r="D13" i="26"/>
  <c r="E15" i="26"/>
  <c r="N17" i="27"/>
  <c r="M19" i="27"/>
  <c r="O34" i="27"/>
  <c r="P31" i="27"/>
  <c r="O35" i="27"/>
  <c r="O47" i="27"/>
  <c r="D15" i="28"/>
  <c r="C13" i="28"/>
  <c r="C15" i="28" s="1"/>
  <c r="O49" i="28"/>
  <c r="O36" i="28"/>
  <c r="O37" i="28"/>
  <c r="P33" i="28"/>
  <c r="M13" i="26"/>
  <c r="L15" i="26"/>
  <c r="D16" i="29"/>
  <c r="C14" i="29"/>
  <c r="C16" i="29" s="1"/>
  <c r="L14" i="27"/>
  <c r="M12" i="27"/>
  <c r="N38" i="28"/>
  <c r="D19" i="27"/>
  <c r="C17" i="27"/>
  <c r="C19" i="27" s="1"/>
  <c r="D21" i="29"/>
  <c r="C19" i="29"/>
  <c r="C21" i="29" s="1"/>
  <c r="F39" i="28"/>
  <c r="N51" i="27"/>
  <c r="N50" i="27"/>
  <c r="N14" i="29"/>
  <c r="M16" i="29"/>
  <c r="E39" i="29"/>
  <c r="N18" i="26"/>
  <c r="M20" i="26"/>
  <c r="M38" i="26" s="1"/>
  <c r="M54" i="29"/>
  <c r="E20" i="28"/>
  <c r="D18" i="28"/>
  <c r="N53" i="28"/>
  <c r="N52" i="28"/>
  <c r="N54" i="28" l="1"/>
  <c r="N52" i="27"/>
  <c r="C49" i="31"/>
  <c r="C32" i="31"/>
  <c r="C52" i="31"/>
  <c r="C35" i="31"/>
  <c r="D32" i="31"/>
  <c r="D49" i="31"/>
  <c r="O49" i="31"/>
  <c r="O32" i="31"/>
  <c r="Q12" i="31"/>
  <c r="P14" i="31"/>
  <c r="P17" i="31"/>
  <c r="O19" i="31"/>
  <c r="E39" i="28"/>
  <c r="E55" i="28"/>
  <c r="D57" i="26"/>
  <c r="D41" i="26"/>
  <c r="E38" i="26"/>
  <c r="E54" i="26"/>
  <c r="N54" i="29"/>
  <c r="O52" i="28"/>
  <c r="O53" i="28"/>
  <c r="C13" i="26"/>
  <c r="C15" i="26" s="1"/>
  <c r="D15" i="26"/>
  <c r="O52" i="29"/>
  <c r="O53" i="29"/>
  <c r="O14" i="29"/>
  <c r="N16" i="29"/>
  <c r="O38" i="28"/>
  <c r="O50" i="27"/>
  <c r="O51" i="27"/>
  <c r="M20" i="28"/>
  <c r="N18" i="28"/>
  <c r="P49" i="29"/>
  <c r="P37" i="29"/>
  <c r="Q33" i="29"/>
  <c r="P36" i="29"/>
  <c r="P38" i="29" s="1"/>
  <c r="O18" i="26"/>
  <c r="N20" i="26"/>
  <c r="C53" i="27"/>
  <c r="C37" i="27"/>
  <c r="O38" i="29"/>
  <c r="D53" i="27"/>
  <c r="D37" i="27"/>
  <c r="P47" i="27"/>
  <c r="Q31" i="27"/>
  <c r="P35" i="27"/>
  <c r="P34" i="27"/>
  <c r="N13" i="26"/>
  <c r="M15" i="26"/>
  <c r="C55" i="29"/>
  <c r="C39" i="29"/>
  <c r="O36" i="27"/>
  <c r="K21" i="29"/>
  <c r="L19" i="29"/>
  <c r="O17" i="27"/>
  <c r="N19" i="27"/>
  <c r="N53" i="27" s="1"/>
  <c r="Q15" i="28"/>
  <c r="R13" i="28"/>
  <c r="D20" i="28"/>
  <c r="C18" i="28"/>
  <c r="C20" i="28" s="1"/>
  <c r="D39" i="29"/>
  <c r="D55" i="29"/>
  <c r="N12" i="27"/>
  <c r="M14" i="27"/>
  <c r="P49" i="28"/>
  <c r="Q33" i="28"/>
  <c r="P36" i="28"/>
  <c r="P37" i="28"/>
  <c r="M37" i="27"/>
  <c r="M53" i="27"/>
  <c r="C18" i="26"/>
  <c r="C20" i="26" s="1"/>
  <c r="D20" i="26"/>
  <c r="P36" i="27" l="1"/>
  <c r="O52" i="27"/>
  <c r="I52" i="31"/>
  <c r="J52" i="31" s="1"/>
  <c r="R12" i="31"/>
  <c r="R14" i="31" s="1"/>
  <c r="Q14" i="31"/>
  <c r="I35" i="31"/>
  <c r="J35" i="31" s="1"/>
  <c r="P19" i="31"/>
  <c r="Q17" i="31"/>
  <c r="P49" i="31"/>
  <c r="P32" i="31"/>
  <c r="P38" i="28"/>
  <c r="N20" i="28"/>
  <c r="O18" i="28"/>
  <c r="O54" i="28"/>
  <c r="Q36" i="28"/>
  <c r="R33" i="28"/>
  <c r="Q49" i="28"/>
  <c r="Q37" i="28"/>
  <c r="O19" i="27"/>
  <c r="O37" i="27" s="1"/>
  <c r="P17" i="27"/>
  <c r="P53" i="29"/>
  <c r="P52" i="29"/>
  <c r="P54" i="29" s="1"/>
  <c r="C54" i="26"/>
  <c r="C38" i="26"/>
  <c r="M19" i="29"/>
  <c r="L21" i="29"/>
  <c r="O12" i="27"/>
  <c r="N14" i="27"/>
  <c r="C39" i="28"/>
  <c r="C55" i="28"/>
  <c r="Q34" i="27"/>
  <c r="R31" i="27"/>
  <c r="Q47" i="27"/>
  <c r="Q35" i="27"/>
  <c r="N38" i="26"/>
  <c r="N54" i="26"/>
  <c r="N37" i="27"/>
  <c r="O13" i="26"/>
  <c r="N15" i="26"/>
  <c r="M39" i="28"/>
  <c r="M55" i="28"/>
  <c r="O54" i="29"/>
  <c r="C57" i="26"/>
  <c r="C41" i="26"/>
  <c r="D38" i="26"/>
  <c r="D54" i="26"/>
  <c r="P52" i="28"/>
  <c r="P53" i="28"/>
  <c r="D39" i="28"/>
  <c r="D55" i="28"/>
  <c r="P50" i="27"/>
  <c r="P51" i="27"/>
  <c r="P18" i="26"/>
  <c r="O20" i="26"/>
  <c r="O53" i="27"/>
  <c r="O16" i="29"/>
  <c r="P14" i="29"/>
  <c r="R15" i="28"/>
  <c r="S13" i="28"/>
  <c r="S15" i="28" s="1"/>
  <c r="Q36" i="29"/>
  <c r="R33" i="29"/>
  <c r="Q37" i="29"/>
  <c r="Q49" i="29"/>
  <c r="Q38" i="28" l="1"/>
  <c r="Q38" i="29"/>
  <c r="P54" i="28"/>
  <c r="C59" i="31"/>
  <c r="M30" i="31"/>
  <c r="M31" i="31" s="1"/>
  <c r="M32" i="31" s="1"/>
  <c r="L30" i="31"/>
  <c r="L31" i="31" s="1"/>
  <c r="L32" i="31" s="1"/>
  <c r="K30" i="31"/>
  <c r="K31" i="31" s="1"/>
  <c r="K32" i="31" s="1"/>
  <c r="J30" i="31"/>
  <c r="J31" i="31" s="1"/>
  <c r="J32" i="31" s="1"/>
  <c r="I30" i="31"/>
  <c r="I31" i="31" s="1"/>
  <c r="I32" i="31" s="1"/>
  <c r="C60" i="31"/>
  <c r="L47" i="31"/>
  <c r="L48" i="31" s="1"/>
  <c r="L49" i="31" s="1"/>
  <c r="M47" i="31"/>
  <c r="M48" i="31" s="1"/>
  <c r="M49" i="31" s="1"/>
  <c r="K47" i="31"/>
  <c r="K48" i="31" s="1"/>
  <c r="K49" i="31" s="1"/>
  <c r="J47" i="31"/>
  <c r="J48" i="31" s="1"/>
  <c r="J49" i="31" s="1"/>
  <c r="I47" i="31"/>
  <c r="I48" i="31" s="1"/>
  <c r="I49" i="31" s="1"/>
  <c r="Q49" i="31"/>
  <c r="Q32" i="31"/>
  <c r="Q19" i="31"/>
  <c r="R17" i="31"/>
  <c r="R19" i="31" s="1"/>
  <c r="R32" i="31"/>
  <c r="R49" i="31"/>
  <c r="N39" i="28"/>
  <c r="N55" i="28"/>
  <c r="Q36" i="27"/>
  <c r="N19" i="29"/>
  <c r="M21" i="29"/>
  <c r="R37" i="28"/>
  <c r="R49" i="28"/>
  <c r="S33" i="28"/>
  <c r="R36" i="28"/>
  <c r="P20" i="26"/>
  <c r="Q18" i="26"/>
  <c r="L39" i="29"/>
  <c r="L55" i="29"/>
  <c r="Q17" i="27"/>
  <c r="P19" i="27"/>
  <c r="E42" i="29"/>
  <c r="P52" i="27"/>
  <c r="O38" i="26"/>
  <c r="O54" i="26"/>
  <c r="P13" i="26"/>
  <c r="O15" i="26"/>
  <c r="G42" i="28"/>
  <c r="Q51" i="27"/>
  <c r="Q50" i="27"/>
  <c r="O14" i="27"/>
  <c r="P12" i="27"/>
  <c r="O20" i="28"/>
  <c r="O39" i="28" s="1"/>
  <c r="P18" i="28"/>
  <c r="R35" i="27"/>
  <c r="S31" i="27"/>
  <c r="G40" i="27" s="1"/>
  <c r="R47" i="27"/>
  <c r="R34" i="27"/>
  <c r="Q52" i="29"/>
  <c r="Q53" i="29"/>
  <c r="E42" i="28"/>
  <c r="R49" i="29"/>
  <c r="R37" i="29"/>
  <c r="R36" i="29"/>
  <c r="S33" i="29"/>
  <c r="D42" i="29"/>
  <c r="Q14" i="29"/>
  <c r="P16" i="29"/>
  <c r="C42" i="28"/>
  <c r="Q52" i="28"/>
  <c r="Q53" i="28"/>
  <c r="R38" i="28" l="1"/>
  <c r="R38" i="29"/>
  <c r="Q54" i="28"/>
  <c r="R36" i="27"/>
  <c r="C63" i="31"/>
  <c r="E119" i="12" s="1"/>
  <c r="E123" i="12" s="1"/>
  <c r="E127" i="12" s="1"/>
  <c r="T32" i="31"/>
  <c r="Q19" i="27"/>
  <c r="R17" i="27"/>
  <c r="Q37" i="27"/>
  <c r="F56" i="27"/>
  <c r="R52" i="28"/>
  <c r="R53" i="28"/>
  <c r="Q12" i="27"/>
  <c r="P14" i="27"/>
  <c r="C56" i="27"/>
  <c r="R53" i="29"/>
  <c r="R52" i="29"/>
  <c r="Q54" i="29"/>
  <c r="P15" i="26"/>
  <c r="Q13" i="26"/>
  <c r="M39" i="29"/>
  <c r="M55" i="29"/>
  <c r="S49" i="29"/>
  <c r="S36" i="29"/>
  <c r="S37" i="29"/>
  <c r="G42" i="29"/>
  <c r="H42" i="29"/>
  <c r="F42" i="29"/>
  <c r="R50" i="27"/>
  <c r="R51" i="27"/>
  <c r="P37" i="27"/>
  <c r="S47" i="27"/>
  <c r="S35" i="27"/>
  <c r="S34" i="27"/>
  <c r="H40" i="27"/>
  <c r="S49" i="28"/>
  <c r="E58" i="28" s="1"/>
  <c r="S37" i="28"/>
  <c r="S36" i="28"/>
  <c r="D42" i="28"/>
  <c r="H42" i="28"/>
  <c r="C40" i="27"/>
  <c r="G56" i="27"/>
  <c r="E56" i="27"/>
  <c r="P38" i="26"/>
  <c r="P54" i="26"/>
  <c r="F40" i="27"/>
  <c r="E40" i="27"/>
  <c r="Q18" i="28"/>
  <c r="P20" i="28"/>
  <c r="Q52" i="27"/>
  <c r="Q53" i="27" s="1"/>
  <c r="O55" i="28"/>
  <c r="C42" i="29"/>
  <c r="O19" i="29"/>
  <c r="N21" i="29"/>
  <c r="Q16" i="29"/>
  <c r="R14" i="29"/>
  <c r="D40" i="27"/>
  <c r="F42" i="28"/>
  <c r="P53" i="27"/>
  <c r="R18" i="26"/>
  <c r="Q20" i="26"/>
  <c r="S38" i="29" l="1"/>
  <c r="R54" i="28"/>
  <c r="C58" i="28"/>
  <c r="S36" i="27"/>
  <c r="S37" i="27" s="1"/>
  <c r="D58" i="28"/>
  <c r="S17" i="27"/>
  <c r="S19" i="27" s="1"/>
  <c r="R19" i="27"/>
  <c r="R37" i="27" s="1"/>
  <c r="R13" i="26"/>
  <c r="Q15" i="26"/>
  <c r="R16" i="29"/>
  <c r="S14" i="29"/>
  <c r="S16" i="29" s="1"/>
  <c r="F58" i="28"/>
  <c r="R52" i="27"/>
  <c r="R53" i="27" s="1"/>
  <c r="P39" i="28"/>
  <c r="P55" i="28"/>
  <c r="S51" i="27"/>
  <c r="S50" i="27"/>
  <c r="H56" i="27"/>
  <c r="S53" i="28"/>
  <c r="S52" i="28"/>
  <c r="S54" i="28" s="1"/>
  <c r="H58" i="28"/>
  <c r="G58" i="28"/>
  <c r="Q38" i="26"/>
  <c r="Q54" i="26"/>
  <c r="N39" i="29"/>
  <c r="N55" i="29"/>
  <c r="Q20" i="28"/>
  <c r="R18" i="28"/>
  <c r="D56" i="27"/>
  <c r="S18" i="26"/>
  <c r="S20" i="26" s="1"/>
  <c r="R20" i="26"/>
  <c r="O21" i="29"/>
  <c r="P19" i="29"/>
  <c r="S38" i="28"/>
  <c r="S52" i="29"/>
  <c r="S53" i="29"/>
  <c r="H58" i="29"/>
  <c r="D58" i="29"/>
  <c r="G58" i="29"/>
  <c r="E58" i="29"/>
  <c r="C58" i="29"/>
  <c r="F58" i="29"/>
  <c r="R54" i="29"/>
  <c r="Q14" i="27"/>
  <c r="R12" i="27"/>
  <c r="Q19" i="29" l="1"/>
  <c r="P21" i="29"/>
  <c r="Q39" i="28"/>
  <c r="Q55" i="28"/>
  <c r="S55" i="28"/>
  <c r="S12" i="27"/>
  <c r="S14" i="27" s="1"/>
  <c r="R14" i="27"/>
  <c r="O39" i="29"/>
  <c r="O55" i="29"/>
  <c r="S52" i="27"/>
  <c r="S53" i="27" s="1"/>
  <c r="I56" i="27"/>
  <c r="J56" i="27" s="1"/>
  <c r="I40" i="27"/>
  <c r="J40" i="27" s="1"/>
  <c r="R54" i="26"/>
  <c r="R38" i="26"/>
  <c r="S54" i="29"/>
  <c r="S38" i="26"/>
  <c r="S54" i="26"/>
  <c r="I57" i="26"/>
  <c r="J57" i="26" s="1"/>
  <c r="I41" i="26"/>
  <c r="J41" i="26" s="1"/>
  <c r="R20" i="28"/>
  <c r="S18" i="28"/>
  <c r="S20" i="28" s="1"/>
  <c r="S39" i="28"/>
  <c r="S13" i="26"/>
  <c r="S15" i="26" s="1"/>
  <c r="R15" i="26"/>
  <c r="C64" i="26" l="1"/>
  <c r="I36" i="26"/>
  <c r="I37" i="26" s="1"/>
  <c r="I38" i="26" s="1"/>
  <c r="J36" i="26"/>
  <c r="J37" i="26" s="1"/>
  <c r="J38" i="26" s="1"/>
  <c r="C65" i="26"/>
  <c r="M52" i="26"/>
  <c r="M53" i="26" s="1"/>
  <c r="M54" i="26" s="1"/>
  <c r="L52" i="26"/>
  <c r="L53" i="26" s="1"/>
  <c r="L54" i="26" s="1"/>
  <c r="K52" i="26"/>
  <c r="K53" i="26" s="1"/>
  <c r="K54" i="26" s="1"/>
  <c r="J52" i="26"/>
  <c r="J53" i="26" s="1"/>
  <c r="J54" i="26" s="1"/>
  <c r="I52" i="26"/>
  <c r="I53" i="26" s="1"/>
  <c r="I54" i="26" s="1"/>
  <c r="K35" i="27"/>
  <c r="K36" i="27" s="1"/>
  <c r="K37" i="27" s="1"/>
  <c r="J35" i="27"/>
  <c r="J36" i="27" s="1"/>
  <c r="J37" i="27" s="1"/>
  <c r="I35" i="27"/>
  <c r="I36" i="27" s="1"/>
  <c r="I37" i="27" s="1"/>
  <c r="H35" i="27"/>
  <c r="H36" i="27" s="1"/>
  <c r="H37" i="27" s="1"/>
  <c r="C63" i="27"/>
  <c r="P39" i="29"/>
  <c r="P55" i="29"/>
  <c r="C64" i="27"/>
  <c r="H51" i="27"/>
  <c r="H52" i="27" s="1"/>
  <c r="H53" i="27" s="1"/>
  <c r="I51" i="27"/>
  <c r="I52" i="27" s="1"/>
  <c r="I53" i="27" s="1"/>
  <c r="K51" i="27"/>
  <c r="K52" i="27" s="1"/>
  <c r="K53" i="27" s="1"/>
  <c r="J51" i="27"/>
  <c r="J52" i="27" s="1"/>
  <c r="J53" i="27" s="1"/>
  <c r="L51" i="27"/>
  <c r="L52" i="27" s="1"/>
  <c r="L53" i="27" s="1"/>
  <c r="Q21" i="29"/>
  <c r="R19" i="29"/>
  <c r="I58" i="28"/>
  <c r="J58" i="28" s="1"/>
  <c r="R39" i="28"/>
  <c r="I42" i="28"/>
  <c r="J42" i="28" s="1"/>
  <c r="R55" i="28"/>
  <c r="C67" i="27" l="1"/>
  <c r="T37" i="27"/>
  <c r="I37" i="28"/>
  <c r="I38" i="28" s="1"/>
  <c r="I39" i="28" s="1"/>
  <c r="C65" i="28"/>
  <c r="H37" i="28"/>
  <c r="H38" i="28" s="1"/>
  <c r="H39" i="28" s="1"/>
  <c r="T53" i="27"/>
  <c r="T38" i="26"/>
  <c r="R21" i="29"/>
  <c r="S19" i="29"/>
  <c r="S21" i="29" s="1"/>
  <c r="C66" i="28"/>
  <c r="I53" i="28"/>
  <c r="I54" i="28" s="1"/>
  <c r="I55" i="28" s="1"/>
  <c r="H53" i="28"/>
  <c r="H54" i="28" s="1"/>
  <c r="H55" i="28" s="1"/>
  <c r="K53" i="28"/>
  <c r="K54" i="28" s="1"/>
  <c r="K55" i="28" s="1"/>
  <c r="J53" i="28"/>
  <c r="J54" i="28" s="1"/>
  <c r="J55" i="28" s="1"/>
  <c r="L53" i="28"/>
  <c r="L54" i="28" s="1"/>
  <c r="L55" i="28" s="1"/>
  <c r="C68" i="26"/>
  <c r="Q39" i="29"/>
  <c r="Q55" i="29"/>
  <c r="T55" i="28" l="1"/>
  <c r="R39" i="29"/>
  <c r="R55" i="29"/>
  <c r="T39" i="28"/>
  <c r="I58" i="29"/>
  <c r="J58" i="29" s="1"/>
  <c r="I42" i="29"/>
  <c r="J42" i="29" s="1"/>
  <c r="S39" i="29"/>
  <c r="S55" i="29"/>
  <c r="C69" i="28"/>
  <c r="J37" i="29" l="1"/>
  <c r="J38" i="29" s="1"/>
  <c r="J39" i="29" s="1"/>
  <c r="I37" i="29"/>
  <c r="I38" i="29" s="1"/>
  <c r="I39" i="29" s="1"/>
  <c r="H37" i="29"/>
  <c r="H38" i="29" s="1"/>
  <c r="H39" i="29" s="1"/>
  <c r="K37" i="29"/>
  <c r="K38" i="29" s="1"/>
  <c r="K39" i="29" s="1"/>
  <c r="G37" i="29"/>
  <c r="G38" i="29" s="1"/>
  <c r="G39" i="29" s="1"/>
  <c r="C65" i="29"/>
  <c r="G53" i="29"/>
  <c r="G54" i="29" s="1"/>
  <c r="G55" i="29" s="1"/>
  <c r="C66" i="29"/>
  <c r="K53" i="29"/>
  <c r="K54" i="29" s="1"/>
  <c r="K55" i="29" s="1"/>
  <c r="H53" i="29"/>
  <c r="H54" i="29" s="1"/>
  <c r="H55" i="29" s="1"/>
  <c r="J53" i="29"/>
  <c r="J54" i="29" s="1"/>
  <c r="J55" i="29" s="1"/>
  <c r="I53" i="29"/>
  <c r="I54" i="29" s="1"/>
  <c r="I55" i="29" s="1"/>
  <c r="C69" i="29" l="1"/>
  <c r="T55" i="29"/>
  <c r="T39" i="29"/>
</calcChain>
</file>

<file path=xl/sharedStrings.xml><?xml version="1.0" encoding="utf-8"?>
<sst xmlns="http://schemas.openxmlformats.org/spreadsheetml/2006/main" count="1427" uniqueCount="307">
  <si>
    <t>I-SEM Capacity Remuneration Mechanism (CRM)
Existing Capacity Exception Application &amp; Principles for Unit Specific Price Cap (USPC)</t>
  </si>
  <si>
    <t>Principles and Guidance for completing CRM Existing Capacity Exception Application (USPC)</t>
  </si>
  <si>
    <t>Capacity Year (CY) Beginning: 1 October 2024</t>
  </si>
  <si>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</si>
  <si>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</si>
  <si>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</si>
  <si>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</si>
  <si>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</si>
  <si>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</si>
  <si>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</si>
  <si>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</si>
  <si>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</si>
  <si>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</si>
  <si>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</si>
  <si>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</si>
  <si>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the Regulatory Authorities via the address below:</t>
  </si>
  <si>
    <t>CRMsubmissions@uregni.gov.uk</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</si>
  <si>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</si>
  <si>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</si>
  <si>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</si>
  <si>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</si>
  <si>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</si>
  <si>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</si>
  <si>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</si>
  <si>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</si>
  <si>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</si>
  <si>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</si>
  <si>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</si>
  <si>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</si>
  <si>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</si>
  <si>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</si>
  <si>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</si>
  <si>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</si>
  <si>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</si>
  <si>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</si>
  <si>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</si>
  <si>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</si>
  <si>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</si>
  <si>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</si>
  <si>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</si>
  <si>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</si>
  <si>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</si>
  <si>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</si>
  <si>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</si>
  <si>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</si>
  <si>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</si>
  <si>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</si>
  <si>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All calculation formulas to be provided</t>
  </si>
  <si>
    <t>All external sources of information provided</t>
  </si>
  <si>
    <t>Inflation assumtpions to be provided</t>
  </si>
  <si>
    <t>Exceptional Items</t>
  </si>
  <si>
    <t>Please detail each item you consider to be exceptional or atypical due to its size or effect.</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</si>
  <si>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</si>
  <si>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</si>
  <si>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Other Documents to be Provided Separately</t>
  </si>
  <si>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</si>
  <si>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</si>
  <si>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</si>
  <si>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</si>
  <si>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RAs Confirmation regarding USPC application</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</si>
  <si>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</si>
  <si>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</si>
  <si>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Capacity Remuneration Mechanism</t>
  </si>
  <si>
    <t>Existing Capacity Exception (USPC) Application</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</si>
  <si>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</si>
  <si>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</si>
  <si>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</si>
  <si>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</si>
  <si>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</si>
  <si>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</si>
  <si>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</si>
  <si>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</si>
  <si>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</si>
  <si>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</si>
  <si>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</si>
  <si>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</si>
  <si>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</si>
  <si>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</si>
  <si>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</si>
  <si>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</si>
  <si>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</si>
  <si>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</si>
  <si>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</si>
  <si>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</si>
  <si>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</si>
  <si>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</si>
  <si>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</si>
  <si>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</si>
  <si>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</si>
  <si>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</si>
  <si>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</si>
  <si>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</si>
  <si>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</si>
  <si>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</si>
  <si>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</si>
  <si>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</si>
  <si>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</si>
  <si>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</si>
  <si>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</si>
  <si>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</si>
  <si>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</si>
  <si>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</si>
  <si>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</si>
  <si>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</si>
  <si>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</si>
  <si>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</si>
  <si>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</si>
  <si>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</si>
  <si>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</si>
  <si>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</si>
  <si>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</si>
  <si>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</si>
  <si>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</si>
  <si>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</si>
  <si>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</si>
  <si>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</si>
  <si>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</si>
  <si>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</si>
  <si>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</si>
  <si>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</si>
  <si>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</si>
  <si>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</si>
  <si>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</si>
  <si>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Data supporting USPC Application</t>
  </si>
  <si>
    <t xml:space="preserve">Capacity </t>
  </si>
  <si>
    <t xml:space="preserve">Revenue from I-SEM energy market, made up of (see Information Note A): </t>
  </si>
  <si>
    <t>Unit Specific Price Cap (USPC) Submission</t>
  </si>
  <si>
    <t>Projected Costs</t>
  </si>
  <si>
    <t>(Applying Forecast NGFCs above to a 12 month Capacity Year for USPC purposes)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</si>
  <si>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</si>
  <si>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</si>
  <si>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</si>
  <si>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</si>
  <si>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</si>
  <si>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</si>
  <si>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</si>
  <si>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</si>
  <si>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</si>
  <si>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</si>
  <si>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</si>
  <si>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Unit Specific Net Going Forward Costs (NGFCs)</t>
  </si>
  <si>
    <t>De-Rated Capacity as per Qualification (kW)</t>
  </si>
  <si>
    <t>Unit Specific Price Cap Submission (Price €(or £)/kW/year)</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</si>
  <si>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</si>
  <si>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</si>
  <si>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</si>
  <si>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2) Details of Proposed Unavoidable Future Investment, to include but not limited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</si>
  <si>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</si>
  <si>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</si>
  <si>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</si>
  <si>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</si>
  <si>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E120 on the tab "USPC Submission &amp; Historic Cost" will include the €k or £k value allowed in respect of previous USPC Decisions by setting the flag in cell C14 to YES and entering the relevant amount in cell C15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</si>
  <si>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</si>
  <si>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</si>
  <si>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</si>
  <si>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</si>
  <si>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</si>
  <si>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New application for Unavoidable Future Investment in respect of CY2024/25 Capacity Delivery</t>
  </si>
  <si>
    <t>CY2019/20</t>
  </si>
  <si>
    <t>CY2020/21</t>
  </si>
  <si>
    <t>CY2021/22</t>
  </si>
  <si>
    <t>CY2022/23</t>
  </si>
  <si>
    <t>CY2023/24</t>
  </si>
  <si>
    <t>CY2024/25</t>
  </si>
  <si>
    <t>CY2025/26</t>
  </si>
  <si>
    <t>CY2026/27</t>
  </si>
  <si>
    <t>CY2027/28</t>
  </si>
  <si>
    <t>CY2028/29</t>
  </si>
  <si>
    <t>CY2029/30</t>
  </si>
  <si>
    <t>CY2030/31</t>
  </si>
  <si>
    <t>CY2031/32</t>
  </si>
  <si>
    <t>CY2032/33</t>
  </si>
  <si>
    <t>CY2033/34</t>
  </si>
  <si>
    <t>CY2034/35</t>
  </si>
  <si>
    <t>Project 1</t>
  </si>
  <si>
    <t>Economic life (whole number of years)</t>
  </si>
  <si>
    <t>Value to be entered by applicant</t>
  </si>
  <si>
    <t>values to be entered by applicant</t>
  </si>
  <si>
    <t>Residual value of investment</t>
  </si>
  <si>
    <t>Value to be entered by applicant in nominal terms</t>
  </si>
  <si>
    <t>Total</t>
  </si>
  <si>
    <t>Investment spend (nominal)</t>
  </si>
  <si>
    <t>Residual value (nominal)</t>
  </si>
  <si>
    <t>to be calculated by spreadsheet when hit calculate button</t>
  </si>
  <si>
    <t>Required payment (nominal)</t>
  </si>
  <si>
    <t>Total cashflow (nominal)</t>
  </si>
  <si>
    <t>Check</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</si>
  <si>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</si>
  <si>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</si>
  <si>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</si>
  <si>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</si>
  <si>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</si>
  <si>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</si>
  <si>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</si>
  <si>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</si>
  <si>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</si>
  <si>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</si>
  <si>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</si>
  <si>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</si>
  <si>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</si>
  <si>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</si>
  <si>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Total (CY2024/25 money)</t>
  </si>
  <si>
    <t>New application for Unavoidable Future Investment in respect of CY2023/24 Capacity Delivery</t>
  </si>
  <si>
    <t>Validation Lookups</t>
  </si>
  <si>
    <t>NO</t>
  </si>
  <si>
    <t>YES</t>
  </si>
  <si>
    <t>ERROR</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</si>
  <si>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</si>
  <si>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</si>
  <si>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</si>
  <si>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If TRUE complete the UFI inputs below:</t>
  </si>
  <si>
    <t>Discounted cashflow (CY2023/24 money)</t>
  </si>
  <si>
    <t>Discounted cashflow (CY2024/25 money)</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</si>
  <si>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</si>
  <si>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</si>
  <si>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</si>
  <si>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</si>
  <si>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</si>
  <si>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</si>
  <si>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B</t>
  </si>
  <si>
    <t>C</t>
  </si>
  <si>
    <t>D</t>
  </si>
  <si>
    <t xml:space="preserve"> Other Adjustments to Non Fuel Operating Costs</t>
  </si>
  <si>
    <t>Participant Comment and Supporting Evidence</t>
  </si>
  <si>
    <t>Answer the following questions to support your USPC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</si>
  <si>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Historic Cost Supporting Information</t>
  </si>
  <si>
    <t>Supporting Calculations</t>
  </si>
  <si>
    <t>https://www.semcommittee.com/publications/sem-23-016-best-new-entrant-decision-paper.</t>
  </si>
  <si>
    <t>we assume Net Going Forward Costs will broadly fall into the following categories:</t>
  </si>
  <si>
    <t xml:space="preserve">Based upon the SEM calculation for a Best New Entrant, found at </t>
  </si>
  <si>
    <t>The purpose of this template is to set out the principles and format for submitting an Existing Capacity Exception Application (USPC) for the Capacity Year detailed above. It is the responsibility of the participant to ensure they provide the required level of detail, with supporting evidence behind for any information provided in this application</t>
  </si>
  <si>
    <t>[To be Completed]</t>
  </si>
  <si>
    <t>Please use this opportunity to include in detail any additional information in support of your application.
This can include
-Model used and justification (including explanation of methodology)
-Key cost assumptions and data sources
-Factors that may influence your USPC (including key factors driving any and all change in costs) 
It is the responsibility of the Participant to provide a sufficent level of detail in their answers. Failure to do so may influence the final decision. Please provide attachments as appropriate</t>
  </si>
  <si>
    <t>System Operator Charges 
- Charges / costs should be entered as a negative. Projected charges should, as far as possible be based upon published System Operator charges, with an allowance for inflation if charges have not yet been publsihed for some or all of CY2024/25- Supporting calculation to be provided</t>
  </si>
  <si>
    <t>Market Operator Charges 
- Charges / costs should be entered as a negative. Projected charges should, as far as possible be based upon published Market Operator charges, with an allowance for inflation if charges have not yet been published for some or all of CY2024/25 - Supporting calculations to be provided</t>
  </si>
  <si>
    <t>Transmission Charges 
-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Calculations for Transmission and Demand forecats are to be provided</t>
  </si>
  <si>
    <t>Revenue from Contract/Difference Payments (CfDs) 
- This field corresponds to the existing line item in Generator Financial Reporting and includes net revenue from directed Contracts and Non-directed contracts, amongst other instruments. Net revenue may be positive or negative.</t>
  </si>
  <si>
    <t>USPC submission for only part of the capacity. 
-It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  If necessary, provide an explanation of the segments of capacity and succinctly sets out the approach to apportioning costs and revneues taken as a separate Appendix (which may be is Microsoft Word format).</t>
  </si>
  <si>
    <t xml:space="preserve">Reliability Option difference payments only. 
-To include forecast Reliability Option difference payments only. Any Reliability Option difference payments should be entered as a negative.  </t>
  </si>
  <si>
    <t xml:space="preserve">Gas Transportation Charges 
- Applicable to gas fired stations only. Charges / costs should be entered as a negative. Projected charges should, as far as possible be based upon published Transmission charges, with an allowance for inflation if charges have not yet been published for some or all of CY2024/25.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</si>
  <si>
    <t>Operating and Maintenance Costs 
- Charges / costs should be entered as a negative. - Detailed cost assessment of historicals should be provided to support O&amp;M costs. Quotes are to be provided in support of cost submissions</t>
  </si>
  <si>
    <t xml:space="preserve">Insurance 
- Charges /costs should be entered as a negative. Please provide breakdown by type of insurance and corresponding premium. </t>
  </si>
  <si>
    <t xml:space="preserve">Business Rates 
- Charges / costs should be entered as a negative. Where relevant the basis of allocation of rates to units at a station should be explained, particularly if the basis differs from historical allocations (e.g. if one or more units at a station are closing / have closed). </t>
  </si>
  <si>
    <t>Cost of Fuel Working Capital 
- Charges / costs should be entered as a negative.</t>
  </si>
  <si>
    <t>Other 
- Please show explicitly what indexation assumptions you have made, where relevant.</t>
  </si>
  <si>
    <t xml:space="preserve">Unit Specific Projected Infra-Marginal Rent 
- Infra-marginal rent should be shown as a positive number. Separately specify fuel price, carbon price and electricity price assumptions (e.g. hours of Full or Partial Administrative Scarcity Pricing (ASP) and price assumptions for Partial ASP).  </t>
  </si>
  <si>
    <t>Unit Specific Ancillary Services Revenue 
- Ancillary service revenue should be shown as a positive number. The basis, including key tariff assumptions and volume assumptions underpinnning the ancillary service revenue projection should be shown.</t>
  </si>
  <si>
    <t>Reliability Option difference payments 
- Consistent with projections in line 82 on tab "USPC Submission &amp; Historic Cost".</t>
  </si>
  <si>
    <t>See Information Note D if USPC application relates to part of a capacity unit</t>
  </si>
  <si>
    <t>New application for Unavoidable Future Investment in respect of CY2027/28 Capacity Delivery</t>
  </si>
  <si>
    <t>CY2035/36</t>
  </si>
  <si>
    <t>CY2036/37</t>
  </si>
  <si>
    <t>Discounted cashflow (CY2025/26 money)</t>
  </si>
  <si>
    <t>New application for Unavoidable Future Investment in respect of CY2026/27 Capacity Delivery</t>
  </si>
  <si>
    <t>Does the Candidate Unit have a UFI to carry forward from CY2024/25?</t>
  </si>
  <si>
    <t>If YES, enter the UFI allowance for CY2026/27 previously conditionally approved</t>
  </si>
  <si>
    <t>Value in CY2026/27 money as set out in earlier determination</t>
  </si>
  <si>
    <t>Does the Candidate Unit have a UFI from CY2026/27 not previous claimed as NGFC for previous auctions was below USPC?</t>
  </si>
  <si>
    <t>Total (CY2026/27 money)</t>
  </si>
  <si>
    <t>New application for Unavoidable Future Investment in respect of CY2025/26 Capacity Delivery</t>
  </si>
  <si>
    <t>If YES, enter the UFI allowance for CY2025/26 previously conditionally approved</t>
  </si>
  <si>
    <t>Value in CY2025/26 money as set out in earlier determination</t>
  </si>
  <si>
    <t>Does the Candidate Unit have a UFI from CY2025/26 not previous claimed as NGFC for previous auctions was below USPC?</t>
  </si>
  <si>
    <t>Total (CY2025/26 money)</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</si>
  <si>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</si>
  <si>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</si>
  <si>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</si>
  <si>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Does the Candidate Unit have a UFI to carry forward from CY2023/24?</t>
  </si>
  <si>
    <t>Total (CY2023/24 money)</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</si>
  <si>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</si>
  <si>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</si>
  <si>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</si>
  <si>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</si>
  <si>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</si>
  <si>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</si>
  <si>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</si>
  <si>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</si>
  <si>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</si>
  <si>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</si>
  <si>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</si>
  <si>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</si>
  <si>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</si>
  <si>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ROI / NI Participant</t>
  </si>
  <si>
    <t>NI</t>
  </si>
  <si>
    <t>`</t>
  </si>
  <si>
    <t>Application Submission Window:   02/05/2024 - 04/06/2024</t>
  </si>
  <si>
    <r>
      <t xml:space="preserve">**Unavoidable Future Investment means future investment costs which must be incurred if the capacity is to be delivered during the Capacity Delivery Year.  In addition to the amount claimed for CY2026/27, Participants will need to provide details of any related to CY2023/24, CY2024/25, CY2025/26, </t>
    </r>
    <r>
      <rPr>
        <sz val="12"/>
        <color rgb="FFFF0000"/>
        <rFont val="Calibri"/>
        <family val="2"/>
        <scheme val="minor"/>
      </rPr>
      <t>CY 2027/28 and CY2028/29</t>
    </r>
  </si>
  <si>
    <r>
      <t xml:space="preserve">Forecast data should be provided in estimated </t>
    </r>
    <r>
      <rPr>
        <sz val="12"/>
        <color rgb="FFFF0000"/>
        <rFont val="Calibri"/>
        <family val="2"/>
        <scheme val="minor"/>
      </rPr>
      <t>2027/28 prices for the year 2028/29</t>
    </r>
    <r>
      <rPr>
        <sz val="12"/>
        <rFont val="Calibri"/>
        <family val="2"/>
        <scheme val="minor"/>
      </rPr>
      <t>.
Latest Forecast is a combination of actual data available and forecast data for the current year, i.e. 2022.
All historical data should be entered in nominal terms.</t>
    </r>
  </si>
  <si>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CY2028/29 onwards. The same principle will apply in subsequent years.</t>
  </si>
  <si>
    <t>T-4 Auction for Capacity Year 2028/29</t>
  </si>
  <si>
    <t>CY 2028/29</t>
  </si>
  <si>
    <t>1 Oct 2028 to 30 Sept 2029</t>
  </si>
  <si>
    <t>Unavoidable Future Investment (if relevant to CY2028/29)</t>
  </si>
  <si>
    <r>
      <t xml:space="preserve">Note: We note that carried forward CY2023/24 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CY2028/29</t>
    </r>
    <r>
      <rPr>
        <b/>
        <sz val="11"/>
        <color theme="1"/>
        <rFont val="Calibri"/>
        <family val="2"/>
        <scheme val="minor"/>
      </rPr>
      <t xml:space="preserve"> NGFC calculation.</t>
    </r>
  </si>
  <si>
    <r>
      <t xml:space="preserve">Note: We note that carried forward CY2024/25 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 xml:space="preserve">CY2028/29 </t>
    </r>
    <r>
      <rPr>
        <b/>
        <sz val="11"/>
        <color theme="1"/>
        <rFont val="Calibri"/>
        <family val="2"/>
        <scheme val="minor"/>
      </rPr>
      <t>NGFC calculation.</t>
    </r>
  </si>
  <si>
    <r>
      <t xml:space="preserve">Note: We note that carried forward </t>
    </r>
    <r>
      <rPr>
        <b/>
        <sz val="11"/>
        <rFont val="Calibri"/>
        <family val="2"/>
        <scheme val="minor"/>
      </rPr>
      <t>CY2026/27</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CY2028/29</t>
    </r>
    <r>
      <rPr>
        <b/>
        <sz val="11"/>
        <color theme="1"/>
        <rFont val="Calibri"/>
        <family val="2"/>
        <scheme val="minor"/>
      </rPr>
      <t xml:space="preserve"> NGFC calculation.</t>
    </r>
  </si>
  <si>
    <t>Conditionally approved from previous USPC processes (CY 23/24, 24/25, 25/26, 26/27 &amp; 28/29)</t>
  </si>
  <si>
    <t>New application for Unavoidable Future Investment in respect of CY2028/29 Capacity Delivery</t>
  </si>
  <si>
    <t>CY2037/38</t>
  </si>
  <si>
    <r>
      <t xml:space="preserve">Note: We note that carried forward </t>
    </r>
    <r>
      <rPr>
        <b/>
        <sz val="11"/>
        <rFont val="Calibri"/>
        <family val="2"/>
        <scheme val="minor"/>
      </rPr>
      <t>CY2027/28</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CY2026/27 UFIs to be carried forward into their </t>
    </r>
    <r>
      <rPr>
        <b/>
        <sz val="11"/>
        <color rgb="FFFF0000"/>
        <rFont val="Calibri"/>
        <family val="2"/>
        <scheme val="minor"/>
      </rPr>
      <t>CY2028/29</t>
    </r>
    <r>
      <rPr>
        <b/>
        <sz val="11"/>
        <color theme="1"/>
        <rFont val="Calibri"/>
        <family val="2"/>
        <scheme val="minor"/>
      </rPr>
      <t xml:space="preserve"> NGFC calculation.</t>
    </r>
  </si>
  <si>
    <t>Value in CY2027/28 money as set out in earlier determination</t>
  </si>
  <si>
    <t>Indexation to 2028</t>
  </si>
  <si>
    <t>Applied for CY2028/29</t>
  </si>
  <si>
    <t>If YES, enter the UFI allowance for CY2027/28 previously conditionally approved</t>
  </si>
  <si>
    <t>Does the Candidate Unit have a UFI from CY2027/28 not previous claimed as NGFC for previous auctions was below USPC?</t>
  </si>
  <si>
    <r>
      <t xml:space="preserve">Note: We note that carried forward </t>
    </r>
    <r>
      <rPr>
        <b/>
        <sz val="11"/>
        <rFont val="Calibri"/>
        <family val="2"/>
        <scheme val="minor"/>
      </rPr>
      <t>CY2025/26</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CY2028/29</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CY2028/29</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CY2028/29</t>
    </r>
    <r>
      <rPr>
        <b/>
        <sz val="11"/>
        <color theme="1"/>
        <rFont val="Calibri"/>
        <family val="2"/>
        <scheme val="minor"/>
      </rPr>
      <t xml:space="preserve"> NGFC calculation.</t>
    </r>
  </si>
  <si>
    <t>Total (CY2028/29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</si>
</sst>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5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color theme="1"/>
      <name val="Arial"/>
      <family val="2"/>
    </font>
    <font>
      <sz val="12"/>
      <name val="Arial"/>
      <family val="2"/>
    </font>
    <font>
      <b/>
      <sz val="18"/>
      <name val="Arial"/>
      <family val="2"/>
    </font>
    <font>
      <b/>
      <sz val="16"/>
      <name val="Arial"/>
      <family val="2"/>
    </font>
    <font>
      <sz val="11"/>
      <color rgb="FF000000"/>
      <name val="Calibri"/>
      <family val="2"/>
      <scheme val="minor"/>
    </font>
    <font>
      <sz val="10"/>
      <name val="Arial"/>
      <family val="2"/>
    </font>
    <font>
      <sz val="12"/>
      <name val="Calibri"/>
      <family val="2"/>
      <scheme val="minor"/>
    </font>
    <font>
      <sz val="14"/>
      <name val="Calibri"/>
      <family val="2"/>
      <scheme val="minor"/>
    </font>
    <font>
      <u/>
      <sz val="11"/>
      <color rgb="FF0000FF"/>
      <name val="Calibri"/>
      <family val="2"/>
    </font>
    <font>
      <u/>
      <sz val="14"/>
      <color rgb="FF0000FF"/>
      <name val="Calibri"/>
      <family val="2"/>
      <scheme val="minor"/>
    </font>
    <font>
      <sz val="12"/>
      <color rgb="FFFF0000"/>
      <name val="Calibri"/>
      <family val="2"/>
      <scheme val="minor"/>
    </font>
    <font>
      <sz val="16"/>
      <color rgb="FFFF0000"/>
      <name val="Calibri"/>
      <family val="2"/>
      <scheme val="minor"/>
    </font>
    <font>
      <b/>
      <sz val="14"/>
      <name val="Calibri"/>
      <family val="2"/>
      <scheme val="minor"/>
    </font>
    <font>
      <sz val="12"/>
      <color rgb="FF000000"/>
      <name val="Times New Roman"/>
      <family val="1"/>
    </font>
    <font>
      <b/>
      <sz val="14"/>
      <color rgb="FF0070C0"/>
      <name val="Arial"/>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9"/>
      <color rgb="FF000000"/>
      <name val="Calibri"/>
      <family val="2"/>
      <scheme val="minor"/>
    </font>
    <font>
      <sz val="11"/>
      <name val="Calibri"/>
      <family val="2"/>
      <scheme val="minor"/>
    </font>
    <font>
      <b/>
      <sz val="11"/>
      <color rgb="FF0070C0"/>
      <name val="Calibri"/>
      <family val="2"/>
      <scheme val="minor"/>
    </font>
    <font>
      <sz val="11"/>
      <name val="Arial"/>
      <family val="2"/>
    </font>
    <font>
      <u/>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i/>
      <sz val="16"/>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9"/>
      <color theme="1"/>
      <name val="Calibri"/>
      <family val="2"/>
      <scheme val="minor"/>
    </font>
    <font>
      <u/>
      <sz val="11"/>
      <color theme="1"/>
      <name val="Arial"/>
      <family val="2"/>
    </font>
    <font>
      <b/>
      <u/>
      <sz val="11"/>
      <color theme="1"/>
      <name val="Arial"/>
      <family val="2"/>
    </font>
    <font>
      <b/>
      <u/>
      <sz val="14"/>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i/>
      <sz val="11"/>
      <color theme="0" tint="-0.14999847407452621"/>
      <name val="Calibri"/>
      <family val="2"/>
      <scheme val="minor"/>
    </font>
    <font>
      <i/>
      <sz val="11"/>
      <color theme="0" tint="-0.14996795556505021"/>
      <name val="Calibri"/>
      <family val="2"/>
      <scheme val="minor"/>
    </font>
    <font>
      <b/>
      <sz val="10"/>
      <color rgb="FFFF0000"/>
      <name val="Arial"/>
      <family val="2"/>
    </font>
    <font>
      <b/>
      <sz val="10"/>
      <color theme="1"/>
      <name val="Arial"/>
      <family val="2"/>
    </font>
  </fonts>
  <fills count="33">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solid">
        <fgColor theme="8" tint="0.79995117038483843"/>
        <bgColor indexed="64"/>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s>
  <borders count="46">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right/>
      <top style="thin">
        <color auto="1"/>
      </top>
      <bottom style="double">
        <color auto="1"/>
      </bottom>
      <diagonal/>
    </border>
    <border>
      <left/>
      <right/>
      <top style="double">
        <color auto="1"/>
      </top>
      <bottom style="double">
        <color auto="1"/>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style="double">
        <color auto="1"/>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5" fillId="0" borderId="0"/>
    <xf numFmtId="0" fontId="13" fillId="0" borderId="0" applyNumberFormat="0" applyFill="0" applyBorder="0">
      <protection locked="0"/>
    </xf>
    <xf numFmtId="164" fontId="9" fillId="0" borderId="0" applyFont="0" applyFill="0" applyBorder="0" applyAlignment="0" applyProtection="0"/>
    <xf numFmtId="43" fontId="5" fillId="0" borderId="0" applyFont="0" applyFill="0" applyBorder="0" applyAlignment="0" applyProtection="0"/>
    <xf numFmtId="164" fontId="1" fillId="0" borderId="0" applyFont="0" applyFill="0" applyBorder="0" applyAlignment="0" applyProtection="0"/>
  </cellStyleXfs>
  <cellXfs count="368">
    <xf numFmtId="0" fontId="0" fillId="0" borderId="0" xfId="0"/>
    <xf numFmtId="0" fontId="5" fillId="5" borderId="0" xfId="3" applyFill="1"/>
    <xf numFmtId="0" fontId="6" fillId="5" borderId="0" xfId="3" applyFont="1" applyFill="1"/>
    <xf numFmtId="0" fontId="7" fillId="5" borderId="0" xfId="3" applyFont="1" applyFill="1"/>
    <xf numFmtId="0" fontId="8" fillId="5" borderId="0" xfId="3" applyFont="1" applyFill="1"/>
    <xf numFmtId="0" fontId="9" fillId="0" borderId="4" xfId="3" applyFont="1" applyBorder="1" applyAlignment="1">
      <alignment vertical="center"/>
    </xf>
    <xf numFmtId="0" fontId="10" fillId="6" borderId="5" xfId="3" applyFont="1" applyFill="1" applyBorder="1" applyAlignment="1">
      <alignment vertical="top" wrapText="1"/>
    </xf>
    <xf numFmtId="0" fontId="11" fillId="6" borderId="6" xfId="3" applyFont="1" applyFill="1" applyBorder="1" applyAlignment="1">
      <alignment wrapText="1"/>
    </xf>
    <xf numFmtId="0" fontId="11" fillId="6" borderId="7" xfId="3" applyFont="1" applyFill="1" applyBorder="1" applyAlignment="1">
      <alignment wrapText="1"/>
    </xf>
    <xf numFmtId="0" fontId="11" fillId="6" borderId="7" xfId="3" applyFont="1" applyFill="1" applyBorder="1" applyAlignment="1">
      <alignment horizontal="justify" vertical="center" wrapText="1"/>
    </xf>
    <xf numFmtId="0" fontId="12" fillId="6" borderId="7" xfId="3" applyFont="1" applyFill="1" applyBorder="1" applyAlignment="1">
      <alignment wrapText="1"/>
    </xf>
    <xf numFmtId="0" fontId="14" fillId="6" borderId="7" xfId="4" applyNumberFormat="1" applyFont="1" applyFill="1" applyBorder="1" applyProtection="1"/>
    <xf numFmtId="0" fontId="14" fillId="0" borderId="7" xfId="4" applyNumberFormat="1" applyFont="1" applyFill="1" applyBorder="1" applyProtection="1"/>
    <xf numFmtId="0" fontId="15" fillId="6" borderId="7" xfId="3" applyFont="1" applyFill="1" applyBorder="1" applyAlignment="1">
      <alignment wrapText="1"/>
    </xf>
    <xf numFmtId="0" fontId="16" fillId="7" borderId="7" xfId="3" applyFont="1" applyFill="1" applyBorder="1" applyAlignment="1">
      <alignment wrapText="1"/>
    </xf>
    <xf numFmtId="0" fontId="9" fillId="5" borderId="0" xfId="3" applyFont="1" applyFill="1"/>
    <xf numFmtId="0" fontId="17" fillId="6" borderId="7" xfId="3" applyFont="1" applyFill="1" applyBorder="1" applyAlignment="1">
      <alignment wrapText="1"/>
    </xf>
    <xf numFmtId="0" fontId="11" fillId="6" borderId="7" xfId="3" applyFont="1" applyFill="1" applyBorder="1" applyAlignment="1">
      <alignment horizontal="justify" vertical="top" wrapText="1"/>
    </xf>
    <xf numFmtId="0" fontId="15" fillId="6" borderId="7" xfId="3" applyFont="1" applyFill="1" applyBorder="1" applyAlignment="1">
      <alignment vertical="top" wrapText="1"/>
    </xf>
    <xf numFmtId="0" fontId="17" fillId="6" borderId="7" xfId="3" applyFont="1" applyFill="1" applyBorder="1" applyAlignment="1">
      <alignment vertical="center" wrapText="1"/>
    </xf>
    <xf numFmtId="0" fontId="11" fillId="6" borderId="7" xfId="3" applyFont="1" applyFill="1" applyBorder="1" applyAlignment="1">
      <alignment vertical="center" wrapText="1"/>
    </xf>
    <xf numFmtId="0" fontId="11" fillId="0" borderId="7" xfId="3" applyFont="1" applyBorder="1" applyAlignment="1">
      <alignment vertical="center" wrapText="1"/>
    </xf>
    <xf numFmtId="0" fontId="15" fillId="6" borderId="7" xfId="3" applyFont="1" applyFill="1" applyBorder="1" applyAlignment="1">
      <alignment vertical="center" wrapText="1"/>
    </xf>
    <xf numFmtId="0" fontId="18" fillId="5" borderId="0" xfId="3" applyFont="1" applyFill="1"/>
    <xf numFmtId="0" fontId="11" fillId="0" borderId="7" xfId="3" applyFont="1" applyBorder="1" applyAlignment="1">
      <alignment vertical="top" wrapText="1"/>
    </xf>
    <xf numFmtId="0" fontId="11" fillId="6" borderId="7" xfId="3" applyFont="1" applyFill="1" applyBorder="1" applyAlignment="1">
      <alignment vertical="top" wrapText="1"/>
    </xf>
    <xf numFmtId="0" fontId="2" fillId="6" borderId="7" xfId="3" applyFont="1" applyFill="1" applyBorder="1"/>
    <xf numFmtId="0" fontId="17" fillId="0" borderId="7" xfId="3" applyFont="1" applyBorder="1" applyAlignment="1">
      <alignment horizontal="justify" vertical="top" wrapText="1"/>
    </xf>
    <xf numFmtId="0" fontId="17" fillId="6" borderId="7" xfId="3" applyFont="1" applyFill="1" applyBorder="1" applyAlignment="1">
      <alignment vertical="top" wrapText="1"/>
    </xf>
    <xf numFmtId="0" fontId="11" fillId="0" borderId="7" xfId="3" applyFont="1" applyBorder="1" applyAlignment="1">
      <alignment horizontal="justify" vertical="top" wrapText="1"/>
    </xf>
    <xf numFmtId="0" fontId="17" fillId="6" borderId="7" xfId="3" applyFont="1" applyFill="1" applyBorder="1" applyAlignment="1">
      <alignment horizontal="justify" vertical="top" wrapText="1"/>
    </xf>
    <xf numFmtId="0" fontId="9" fillId="6" borderId="7" xfId="3" applyFont="1" applyFill="1" applyBorder="1"/>
    <xf numFmtId="0" fontId="11" fillId="0" borderId="7" xfId="3" applyFont="1" applyBorder="1" applyAlignment="1">
      <alignment wrapText="1"/>
    </xf>
    <xf numFmtId="0" fontId="11" fillId="6" borderId="8" xfId="3" applyFont="1" applyFill="1" applyBorder="1" applyAlignment="1">
      <alignment vertical="center" wrapText="1"/>
    </xf>
    <xf numFmtId="0" fontId="5" fillId="0" borderId="0" xfId="3"/>
    <xf numFmtId="0" fontId="19" fillId="5" borderId="0" xfId="3" applyFont="1" applyFill="1" applyAlignment="1">
      <alignment vertical="center"/>
    </xf>
    <xf numFmtId="0" fontId="20" fillId="5" borderId="0" xfId="3" applyFont="1" applyFill="1"/>
    <xf numFmtId="0" fontId="22" fillId="9" borderId="0" xfId="3" applyFont="1" applyFill="1" applyAlignment="1">
      <alignment horizontal="center" wrapText="1"/>
    </xf>
    <xf numFmtId="0" fontId="23" fillId="9" borderId="0" xfId="3" applyFont="1" applyFill="1" applyAlignment="1">
      <alignment horizontal="left"/>
    </xf>
    <xf numFmtId="0" fontId="23" fillId="9" borderId="0" xfId="3" applyFont="1" applyFill="1" applyAlignment="1">
      <alignment horizontal="center"/>
    </xf>
    <xf numFmtId="0" fontId="22" fillId="9" borderId="11" xfId="3" applyFont="1" applyFill="1" applyBorder="1" applyAlignment="1">
      <alignment horizontal="center" wrapText="1"/>
    </xf>
    <xf numFmtId="0" fontId="23" fillId="11" borderId="0" xfId="3" applyFont="1" applyFill="1" applyAlignment="1">
      <alignment horizontal="left" vertical="center"/>
    </xf>
    <xf numFmtId="0" fontId="23" fillId="11" borderId="0" xfId="3" quotePrefix="1" applyFont="1" applyFill="1" applyAlignment="1">
      <alignment horizontal="center"/>
    </xf>
    <xf numFmtId="0" fontId="23" fillId="11" borderId="11" xfId="3" quotePrefix="1" applyFont="1" applyFill="1" applyBorder="1" applyAlignment="1">
      <alignment horizontal="center"/>
    </xf>
    <xf numFmtId="0" fontId="21" fillId="10" borderId="0" xfId="3" applyFont="1" applyFill="1" applyAlignment="1">
      <alignment horizontal="left" vertical="center"/>
    </xf>
    <xf numFmtId="0" fontId="24" fillId="10" borderId="0" xfId="3" applyFont="1" applyFill="1" applyAlignment="1">
      <alignment horizontal="left" vertical="center"/>
    </xf>
    <xf numFmtId="0" fontId="23" fillId="10" borderId="0" xfId="3" applyFont="1" applyFill="1" applyAlignment="1">
      <alignment horizontal="left" vertical="center"/>
    </xf>
    <xf numFmtId="0" fontId="21" fillId="6" borderId="0" xfId="3" applyFont="1" applyFill="1" applyAlignment="1">
      <alignment horizontal="left" vertical="center"/>
    </xf>
    <xf numFmtId="2" fontId="21" fillId="6" borderId="0" xfId="3" applyNumberFormat="1" applyFont="1" applyFill="1" applyAlignment="1">
      <alignment horizontal="center"/>
    </xf>
    <xf numFmtId="2" fontId="21" fillId="6" borderId="11" xfId="3" applyNumberFormat="1" applyFont="1" applyFill="1" applyBorder="1" applyAlignment="1">
      <alignment horizontal="center"/>
    </xf>
    <xf numFmtId="2" fontId="23" fillId="11" borderId="0" xfId="3" applyNumberFormat="1" applyFont="1" applyFill="1" applyAlignment="1">
      <alignment horizontal="center"/>
    </xf>
    <xf numFmtId="2" fontId="23" fillId="11" borderId="11" xfId="3" applyNumberFormat="1" applyFont="1" applyFill="1" applyBorder="1" applyAlignment="1">
      <alignment horizontal="center"/>
    </xf>
    <xf numFmtId="0" fontId="23" fillId="13" borderId="0" xfId="3" applyFont="1" applyFill="1" applyAlignment="1">
      <alignment horizontal="left" vertical="center"/>
    </xf>
    <xf numFmtId="0" fontId="21" fillId="13" borderId="0" xfId="3" applyFont="1" applyFill="1" applyAlignment="1">
      <alignment horizontal="left" vertical="center"/>
    </xf>
    <xf numFmtId="0" fontId="23" fillId="5" borderId="0" xfId="3" applyFont="1" applyFill="1" applyAlignment="1">
      <alignment horizontal="left" vertical="center"/>
    </xf>
    <xf numFmtId="0" fontId="26" fillId="8" borderId="0" xfId="3" applyFont="1" applyFill="1"/>
    <xf numFmtId="0" fontId="21" fillId="6" borderId="14" xfId="3" applyFont="1" applyFill="1" applyBorder="1" applyAlignment="1">
      <alignment horizontal="left" vertical="center"/>
    </xf>
    <xf numFmtId="0" fontId="27" fillId="0" borderId="15" xfId="3" applyFont="1" applyBorder="1" applyAlignment="1">
      <alignment horizontal="center"/>
    </xf>
    <xf numFmtId="0" fontId="0" fillId="5" borderId="0" xfId="0" applyFill="1"/>
    <xf numFmtId="0" fontId="26" fillId="5" borderId="0" xfId="0" applyFont="1" applyFill="1" applyAlignment="1">
      <alignment vertical="top"/>
    </xf>
    <xf numFmtId="0" fontId="0" fillId="0" borderId="20" xfId="0" applyBorder="1" applyAlignment="1">
      <alignment wrapText="1"/>
    </xf>
    <xf numFmtId="0" fontId="0" fillId="0" borderId="21" xfId="0" applyBorder="1"/>
    <xf numFmtId="0" fontId="1" fillId="5" borderId="11" xfId="2" applyFill="1" applyBorder="1" applyAlignment="1">
      <alignment wrapText="1"/>
    </xf>
    <xf numFmtId="0" fontId="0" fillId="5" borderId="14" xfId="0" applyFill="1" applyBorder="1"/>
    <xf numFmtId="0" fontId="3" fillId="4" borderId="26" xfId="2" applyFont="1" applyFill="1" applyBorder="1" applyAlignment="1">
      <alignment wrapText="1"/>
    </xf>
    <xf numFmtId="0" fontId="3" fillId="4" borderId="28" xfId="2" applyFont="1" applyFill="1" applyBorder="1" applyAlignment="1">
      <alignment wrapText="1"/>
    </xf>
    <xf numFmtId="0" fontId="0" fillId="0" borderId="4" xfId="0" applyBorder="1"/>
    <xf numFmtId="0" fontId="32" fillId="4" borderId="4" xfId="1" applyFont="1" applyFill="1" applyBorder="1"/>
    <xf numFmtId="0" fontId="33" fillId="0" borderId="0" xfId="0" applyFont="1"/>
    <xf numFmtId="0" fontId="32" fillId="4" borderId="4" xfId="2" applyFont="1" applyFill="1" applyBorder="1"/>
    <xf numFmtId="0" fontId="34" fillId="6" borderId="0" xfId="0" applyFont="1" applyFill="1"/>
    <xf numFmtId="0" fontId="3" fillId="4" borderId="28" xfId="2" applyFont="1" applyFill="1" applyBorder="1" applyAlignment="1">
      <alignment vertical="top" wrapText="1"/>
    </xf>
    <xf numFmtId="0" fontId="3" fillId="4" borderId="30" xfId="2" applyFont="1" applyFill="1" applyBorder="1" applyAlignment="1">
      <alignment vertical="top" wrapText="1"/>
    </xf>
    <xf numFmtId="0" fontId="32" fillId="4" borderId="9" xfId="1" applyFont="1" applyFill="1" applyBorder="1" applyAlignment="1">
      <alignment wrapText="1"/>
    </xf>
    <xf numFmtId="0" fontId="32" fillId="4" borderId="9" xfId="2" applyFont="1" applyFill="1" applyBorder="1"/>
    <xf numFmtId="0" fontId="32" fillId="4" borderId="9" xfId="2" applyFont="1" applyFill="1" applyBorder="1" applyAlignment="1">
      <alignment wrapText="1"/>
    </xf>
    <xf numFmtId="0" fontId="0" fillId="5" borderId="0" xfId="0" applyFill="1" applyAlignment="1">
      <alignment wrapText="1"/>
    </xf>
    <xf numFmtId="0" fontId="34" fillId="5" borderId="0" xfId="0" applyFont="1" applyFill="1"/>
    <xf numFmtId="0" fontId="9" fillId="5" borderId="0" xfId="0" applyFont="1" applyFill="1"/>
    <xf numFmtId="0" fontId="22" fillId="4" borderId="9" xfId="2" applyFont="1" applyFill="1" applyBorder="1" applyAlignment="1">
      <alignment wrapText="1"/>
    </xf>
    <xf numFmtId="0" fontId="3" fillId="4" borderId="29" xfId="2" applyFont="1" applyFill="1" applyBorder="1" applyAlignment="1">
      <alignment wrapText="1"/>
    </xf>
    <xf numFmtId="0" fontId="13" fillId="6" borderId="7" xfId="4" applyFill="1" applyBorder="1">
      <protection locked="0"/>
    </xf>
    <xf numFmtId="0" fontId="11" fillId="6" borderId="7" xfId="3" applyFont="1" applyFill="1" applyBorder="1" applyAlignment="1">
      <alignment horizontal="left" vertical="center" wrapText="1" indent="2"/>
    </xf>
    <xf numFmtId="0" fontId="11" fillId="0" borderId="7" xfId="3" applyFont="1" applyBorder="1" applyAlignment="1">
      <alignment horizontal="left" vertical="center" wrapText="1" indent="2"/>
    </xf>
    <xf numFmtId="0" fontId="38" fillId="0" borderId="4" xfId="0" applyFont="1" applyBorder="1" applyAlignment="1">
      <alignment horizontal="center" vertical="top"/>
    </xf>
    <xf numFmtId="0" fontId="38" fillId="0" borderId="4" xfId="0" applyFont="1" applyBorder="1" applyAlignment="1">
      <alignment horizontal="center"/>
    </xf>
    <xf numFmtId="0" fontId="1" fillId="0" borderId="0" xfId="3" applyFont="1"/>
    <xf numFmtId="0" fontId="33" fillId="5" borderId="9" xfId="3" applyFont="1" applyFill="1" applyBorder="1" applyAlignment="1">
      <alignment vertical="center"/>
    </xf>
    <xf numFmtId="0" fontId="41" fillId="16" borderId="0" xfId="3" applyFont="1" applyFill="1"/>
    <xf numFmtId="0" fontId="40" fillId="16" borderId="0" xfId="3" applyFont="1" applyFill="1"/>
    <xf numFmtId="0" fontId="39" fillId="16" borderId="0" xfId="3" applyFont="1" applyFill="1"/>
    <xf numFmtId="0" fontId="39" fillId="16" borderId="11" xfId="3" applyFont="1" applyFill="1" applyBorder="1"/>
    <xf numFmtId="0" fontId="1" fillId="5" borderId="0" xfId="3" applyFont="1" applyFill="1"/>
    <xf numFmtId="0" fontId="22" fillId="18" borderId="0" xfId="3" applyFont="1" applyFill="1" applyAlignment="1">
      <alignment horizontal="center" wrapText="1"/>
    </xf>
    <xf numFmtId="0" fontId="39" fillId="8" borderId="14" xfId="3" applyFont="1" applyFill="1" applyBorder="1" applyAlignment="1">
      <alignment horizontal="center" wrapText="1"/>
    </xf>
    <xf numFmtId="0" fontId="39" fillId="8" borderId="11" xfId="3" applyFont="1" applyFill="1" applyBorder="1" applyAlignment="1">
      <alignment horizontal="center" wrapText="1"/>
    </xf>
    <xf numFmtId="0" fontId="43" fillId="5" borderId="0" xfId="3" applyFont="1" applyFill="1" applyAlignment="1">
      <alignment horizontal="center"/>
    </xf>
    <xf numFmtId="0" fontId="23" fillId="18" borderId="0" xfId="3" applyFont="1" applyFill="1" applyAlignment="1">
      <alignment horizontal="center"/>
    </xf>
    <xf numFmtId="0" fontId="1" fillId="8" borderId="15" xfId="3" applyFont="1" applyFill="1" applyBorder="1"/>
    <xf numFmtId="0" fontId="1" fillId="8" borderId="16" xfId="3" applyFont="1" applyFill="1" applyBorder="1"/>
    <xf numFmtId="0" fontId="43" fillId="5" borderId="0" xfId="3" applyFont="1" applyFill="1" applyAlignment="1">
      <alignment horizontal="right"/>
    </xf>
    <xf numFmtId="0" fontId="21" fillId="19" borderId="0" xfId="3" applyFont="1" applyFill="1" applyAlignment="1">
      <alignment horizontal="left" vertical="center"/>
    </xf>
    <xf numFmtId="164" fontId="21" fillId="10" borderId="0" xfId="7" applyFont="1" applyFill="1" applyBorder="1" applyAlignment="1">
      <alignment horizontal="center"/>
    </xf>
    <xf numFmtId="164" fontId="21" fillId="20" borderId="0" xfId="7" applyFont="1" applyFill="1" applyBorder="1" applyAlignment="1">
      <alignment horizontal="center"/>
    </xf>
    <xf numFmtId="164" fontId="21" fillId="10" borderId="11" xfId="7" applyFont="1" applyFill="1" applyBorder="1" applyAlignment="1">
      <alignment horizontal="center"/>
    </xf>
    <xf numFmtId="0" fontId="40" fillId="0" borderId="4" xfId="3" quotePrefix="1" applyFont="1" applyBorder="1"/>
    <xf numFmtId="0" fontId="43" fillId="5" borderId="0" xfId="3" applyFont="1" applyFill="1"/>
    <xf numFmtId="0" fontId="23" fillId="18" borderId="0" xfId="3" quotePrefix="1" applyFont="1" applyFill="1" applyAlignment="1">
      <alignment horizontal="center"/>
    </xf>
    <xf numFmtId="0" fontId="1" fillId="21" borderId="4" xfId="3" applyFont="1" applyFill="1" applyBorder="1"/>
    <xf numFmtId="0" fontId="21" fillId="22" borderId="0" xfId="3" applyFont="1" applyFill="1" applyAlignment="1">
      <alignment horizontal="left" vertical="center"/>
    </xf>
    <xf numFmtId="164" fontId="21" fillId="23" borderId="0" xfId="7" applyFont="1" applyFill="1" applyBorder="1" applyAlignment="1">
      <alignment horizontal="center"/>
    </xf>
    <xf numFmtId="164" fontId="21" fillId="12" borderId="0" xfId="7" applyFont="1" applyFill="1" applyBorder="1" applyAlignment="1">
      <alignment horizontal="center"/>
    </xf>
    <xf numFmtId="164" fontId="21" fillId="12" borderId="11" xfId="7" applyFont="1" applyFill="1" applyBorder="1" applyAlignment="1">
      <alignment horizontal="center"/>
    </xf>
    <xf numFmtId="0" fontId="40" fillId="1" borderId="4" xfId="3" quotePrefix="1" applyFont="1" applyFill="1" applyBorder="1"/>
    <xf numFmtId="0" fontId="44" fillId="19" borderId="0" xfId="3" applyFont="1" applyFill="1" applyAlignment="1">
      <alignment horizontal="left" vertical="center"/>
    </xf>
    <xf numFmtId="2" fontId="32" fillId="10" borderId="0" xfId="7" applyNumberFormat="1" applyFont="1" applyFill="1" applyBorder="1" applyAlignment="1">
      <alignment horizontal="center"/>
    </xf>
    <xf numFmtId="2" fontId="32" fillId="20" borderId="0" xfId="7" applyNumberFormat="1" applyFont="1" applyFill="1" applyBorder="1" applyAlignment="1">
      <alignment horizontal="center"/>
    </xf>
    <xf numFmtId="2" fontId="32" fillId="19" borderId="0" xfId="7" applyNumberFormat="1" applyFont="1" applyFill="1" applyBorder="1" applyAlignment="1">
      <alignment horizontal="center"/>
    </xf>
    <xf numFmtId="2" fontId="32" fillId="19" borderId="11" xfId="7" applyNumberFormat="1" applyFont="1" applyFill="1" applyBorder="1" applyAlignment="1">
      <alignment horizontal="center"/>
    </xf>
    <xf numFmtId="2" fontId="23" fillId="18" borderId="0" xfId="3" applyNumberFormat="1" applyFont="1" applyFill="1" applyAlignment="1">
      <alignment horizontal="center"/>
    </xf>
    <xf numFmtId="2" fontId="21" fillId="10" borderId="0" xfId="7" applyNumberFormat="1" applyFont="1" applyFill="1" applyBorder="1" applyAlignment="1">
      <alignment horizontal="center"/>
    </xf>
    <xf numFmtId="2" fontId="21" fillId="20" borderId="0" xfId="7" applyNumberFormat="1" applyFont="1" applyFill="1" applyBorder="1" applyAlignment="1">
      <alignment horizontal="center"/>
    </xf>
    <xf numFmtId="2" fontId="21" fillId="10" borderId="11" xfId="7" applyNumberFormat="1" applyFont="1" applyFill="1" applyBorder="1" applyAlignment="1">
      <alignment horizontal="center"/>
    </xf>
    <xf numFmtId="2" fontId="23" fillId="10" borderId="0" xfId="7" applyNumberFormat="1" applyFont="1" applyFill="1" applyBorder="1" applyAlignment="1">
      <alignment horizontal="center"/>
    </xf>
    <xf numFmtId="2" fontId="23" fillId="20" borderId="0" xfId="7" applyNumberFormat="1" applyFont="1" applyFill="1" applyBorder="1" applyAlignment="1">
      <alignment horizontal="center"/>
    </xf>
    <xf numFmtId="2" fontId="23" fillId="10" borderId="11" xfId="7" applyNumberFormat="1" applyFont="1" applyFill="1" applyBorder="1" applyAlignment="1">
      <alignment horizontal="center"/>
    </xf>
    <xf numFmtId="2" fontId="23" fillId="13" borderId="0" xfId="7" applyNumberFormat="1" applyFont="1" applyFill="1" applyBorder="1" applyAlignment="1">
      <alignment horizontal="center"/>
    </xf>
    <xf numFmtId="2" fontId="23" fillId="24" borderId="0" xfId="7" applyNumberFormat="1" applyFont="1" applyFill="1" applyBorder="1" applyAlignment="1">
      <alignment horizontal="center"/>
    </xf>
    <xf numFmtId="2" fontId="21" fillId="13" borderId="0" xfId="7" applyNumberFormat="1" applyFont="1" applyFill="1" applyBorder="1" applyAlignment="1">
      <alignment horizontal="center"/>
    </xf>
    <xf numFmtId="2" fontId="23" fillId="5" borderId="0" xfId="7" applyNumberFormat="1" applyFont="1" applyFill="1" applyBorder="1" applyAlignment="1">
      <alignment horizontal="center"/>
    </xf>
    <xf numFmtId="0" fontId="25" fillId="5" borderId="0" xfId="3" applyFont="1" applyFill="1" applyAlignment="1">
      <alignment horizontal="left" vertical="center"/>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1" fillId="25" borderId="11" xfId="3" applyFont="1" applyFill="1" applyBorder="1" applyAlignment="1">
      <alignment horizontal="center" vertical="center"/>
    </xf>
    <xf numFmtId="0" fontId="40" fillId="5" borderId="0" xfId="3" applyFont="1" applyFill="1"/>
    <xf numFmtId="0" fontId="45" fillId="26" borderId="0" xfId="3" applyFont="1" applyFill="1" applyAlignment="1">
      <alignment horizontal="center" wrapText="1"/>
    </xf>
    <xf numFmtId="0" fontId="45" fillId="25" borderId="11" xfId="3" applyFont="1" applyFill="1" applyBorder="1" applyAlignment="1">
      <alignment horizontal="center" vertical="center" wrapText="1"/>
    </xf>
    <xf numFmtId="0" fontId="45" fillId="26" borderId="0" xfId="3" applyFont="1" applyFill="1" applyAlignment="1">
      <alignment horizontal="center"/>
    </xf>
    <xf numFmtId="0" fontId="45" fillId="25" borderId="0" xfId="3" applyFont="1" applyFill="1" applyAlignment="1">
      <alignment vertical="center"/>
    </xf>
    <xf numFmtId="0" fontId="45" fillId="25" borderId="11" xfId="3" applyFont="1" applyFill="1" applyBorder="1" applyAlignment="1">
      <alignment vertical="center"/>
    </xf>
    <xf numFmtId="0" fontId="22" fillId="27" borderId="0" xfId="3" applyFont="1" applyFill="1"/>
    <xf numFmtId="0" fontId="22" fillId="28" borderId="11" xfId="3" applyFont="1" applyFill="1" applyBorder="1" applyAlignment="1">
      <alignment horizontal="center"/>
    </xf>
    <xf numFmtId="0" fontId="22" fillId="28" borderId="7" xfId="3" quotePrefix="1" applyFont="1" applyFill="1" applyBorder="1" applyAlignment="1">
      <alignment horizontal="center"/>
    </xf>
    <xf numFmtId="0" fontId="32" fillId="27" borderId="14" xfId="3" quotePrefix="1" applyFont="1" applyFill="1" applyBorder="1" applyAlignment="1">
      <alignment horizontal="center"/>
    </xf>
    <xf numFmtId="0" fontId="32" fillId="27" borderId="0" xfId="3" quotePrefix="1" applyFont="1" applyFill="1" applyAlignment="1">
      <alignment horizontal="center"/>
    </xf>
    <xf numFmtId="0" fontId="32" fillId="27" borderId="11" xfId="3" quotePrefix="1" applyFont="1" applyFill="1" applyBorder="1" applyAlignment="1">
      <alignment horizontal="center"/>
    </xf>
    <xf numFmtId="0" fontId="33" fillId="29" borderId="0" xfId="3" applyFont="1" applyFill="1"/>
    <xf numFmtId="0" fontId="33" fillId="20" borderId="11" xfId="3" applyFont="1" applyFill="1" applyBorder="1" applyAlignment="1">
      <alignment horizontal="center"/>
    </xf>
    <xf numFmtId="0" fontId="20" fillId="20" borderId="7" xfId="3" applyFont="1" applyFill="1" applyBorder="1" applyAlignment="1">
      <alignment horizontal="center"/>
    </xf>
    <xf numFmtId="0" fontId="33" fillId="29" borderId="14" xfId="3" applyFont="1" applyFill="1" applyBorder="1"/>
    <xf numFmtId="0" fontId="33" fillId="29" borderId="11" xfId="3" applyFont="1" applyFill="1" applyBorder="1"/>
    <xf numFmtId="0" fontId="32" fillId="27" borderId="0" xfId="3" applyFont="1" applyFill="1"/>
    <xf numFmtId="2" fontId="32" fillId="28" borderId="0" xfId="3" applyNumberFormat="1" applyFont="1" applyFill="1" applyAlignment="1">
      <alignment horizontal="center"/>
    </xf>
    <xf numFmtId="2" fontId="32" fillId="27" borderId="0" xfId="3" applyNumberFormat="1" applyFont="1" applyFill="1" applyAlignment="1">
      <alignment horizontal="center"/>
    </xf>
    <xf numFmtId="2" fontId="32" fillId="27" borderId="11" xfId="3" applyNumberFormat="1" applyFont="1" applyFill="1" applyBorder="1" applyAlignment="1">
      <alignment horizontal="center"/>
    </xf>
    <xf numFmtId="0" fontId="46" fillId="0" borderId="0" xfId="3" applyFont="1"/>
    <xf numFmtId="0" fontId="46" fillId="5" borderId="0" xfId="3" applyFont="1" applyFill="1"/>
    <xf numFmtId="0" fontId="47" fillId="5" borderId="0" xfId="3" applyFont="1" applyFill="1"/>
    <xf numFmtId="2" fontId="46" fillId="0" borderId="0" xfId="3" applyNumberFormat="1" applyFont="1"/>
    <xf numFmtId="0" fontId="46" fillId="5" borderId="0" xfId="3" applyFont="1" applyFill="1" applyAlignment="1">
      <alignment wrapText="1"/>
    </xf>
    <xf numFmtId="0" fontId="46" fillId="0" borderId="0" xfId="3" applyFont="1" applyAlignment="1">
      <alignment wrapText="1"/>
    </xf>
    <xf numFmtId="0" fontId="1" fillId="5" borderId="17" xfId="3" applyFont="1" applyFill="1" applyBorder="1"/>
    <xf numFmtId="0" fontId="1" fillId="5" borderId="11" xfId="3" applyFont="1" applyFill="1" applyBorder="1"/>
    <xf numFmtId="0" fontId="41" fillId="25" borderId="12" xfId="3" applyFont="1" applyFill="1" applyBorder="1" applyAlignment="1">
      <alignment horizontal="center" vertical="center"/>
    </xf>
    <xf numFmtId="0" fontId="41" fillId="25" borderId="18" xfId="3" applyFont="1" applyFill="1" applyBorder="1"/>
    <xf numFmtId="0" fontId="41" fillId="26" borderId="13" xfId="3" applyFont="1" applyFill="1" applyBorder="1" applyAlignment="1">
      <alignment horizontal="center" wrapText="1"/>
    </xf>
    <xf numFmtId="0" fontId="23" fillId="27" borderId="0" xfId="3" applyFont="1" applyFill="1" applyAlignment="1">
      <alignment horizontal="left"/>
    </xf>
    <xf numFmtId="0" fontId="23" fillId="18" borderId="11" xfId="3" applyFont="1" applyFill="1" applyBorder="1" applyAlignment="1">
      <alignment horizontal="center"/>
    </xf>
    <xf numFmtId="0" fontId="22" fillId="5" borderId="14" xfId="3" applyFont="1" applyFill="1" applyBorder="1" applyAlignment="1">
      <alignment horizontal="center" wrapText="1"/>
    </xf>
    <xf numFmtId="0" fontId="22" fillId="5" borderId="0" xfId="3" applyFont="1" applyFill="1" applyAlignment="1">
      <alignment horizontal="center" wrapText="1"/>
    </xf>
    <xf numFmtId="0" fontId="22" fillId="27" borderId="0" xfId="3" applyFont="1" applyFill="1" applyAlignment="1">
      <alignment horizontal="center" wrapText="1"/>
    </xf>
    <xf numFmtId="0" fontId="22" fillId="18" borderId="11" xfId="3" applyFont="1" applyFill="1" applyBorder="1" applyAlignment="1">
      <alignment horizontal="center" wrapText="1"/>
    </xf>
    <xf numFmtId="0" fontId="23" fillId="5" borderId="14" xfId="3" applyFont="1" applyFill="1" applyBorder="1" applyAlignment="1">
      <alignment horizontal="center"/>
    </xf>
    <xf numFmtId="0" fontId="23" fillId="5" borderId="0" xfId="3" applyFont="1" applyFill="1" applyAlignment="1">
      <alignment horizontal="center"/>
    </xf>
    <xf numFmtId="0" fontId="21" fillId="29" borderId="14" xfId="3" applyFont="1" applyFill="1" applyBorder="1" applyAlignment="1">
      <alignment horizontal="left" vertical="center"/>
    </xf>
    <xf numFmtId="164" fontId="21" fillId="29" borderId="0" xfId="7" applyFont="1" applyFill="1" applyBorder="1" applyAlignment="1">
      <alignment horizontal="center"/>
    </xf>
    <xf numFmtId="164" fontId="21" fillId="20" borderId="11" xfId="7" applyFont="1" applyFill="1" applyBorder="1" applyAlignment="1">
      <alignment horizontal="center"/>
    </xf>
    <xf numFmtId="164" fontId="21" fillId="5" borderId="14" xfId="7" applyFont="1" applyFill="1" applyBorder="1" applyAlignment="1">
      <alignment horizontal="center"/>
    </xf>
    <xf numFmtId="164" fontId="21" fillId="5" borderId="0" xfId="7" applyFont="1" applyFill="1" applyBorder="1" applyAlignment="1">
      <alignment horizontal="center"/>
    </xf>
    <xf numFmtId="0" fontId="23" fillId="27" borderId="14" xfId="3" applyFont="1" applyFill="1" applyBorder="1" applyAlignment="1">
      <alignment horizontal="left" vertical="center"/>
    </xf>
    <xf numFmtId="0" fontId="23" fillId="27" borderId="0" xfId="3" quotePrefix="1" applyFont="1" applyFill="1" applyAlignment="1">
      <alignment horizontal="center"/>
    </xf>
    <xf numFmtId="0" fontId="23" fillId="18" borderId="11" xfId="3" quotePrefix="1" applyFont="1" applyFill="1" applyBorder="1" applyAlignment="1">
      <alignment horizontal="center"/>
    </xf>
    <xf numFmtId="0" fontId="23" fillId="5" borderId="14" xfId="3" quotePrefix="1" applyFont="1" applyFill="1" applyBorder="1" applyAlignment="1">
      <alignment horizontal="center"/>
    </xf>
    <xf numFmtId="0" fontId="23" fillId="5" borderId="0" xfId="3" quotePrefix="1" applyFont="1" applyFill="1" applyAlignment="1">
      <alignment horizontal="center"/>
    </xf>
    <xf numFmtId="0" fontId="21" fillId="29" borderId="0" xfId="3" applyFont="1" applyFill="1" applyAlignment="1">
      <alignment horizontal="left" vertical="center"/>
    </xf>
    <xf numFmtId="164" fontId="21" fillId="23" borderId="11" xfId="7" applyFont="1" applyFill="1" applyBorder="1" applyAlignment="1">
      <alignment horizontal="center"/>
    </xf>
    <xf numFmtId="0" fontId="24" fillId="29" borderId="14" xfId="3" applyFont="1" applyFill="1" applyBorder="1" applyAlignment="1">
      <alignment horizontal="left" vertical="center"/>
    </xf>
    <xf numFmtId="0" fontId="24" fillId="29" borderId="0" xfId="3" applyFont="1" applyFill="1" applyAlignment="1">
      <alignment horizontal="left" vertical="center"/>
    </xf>
    <xf numFmtId="2" fontId="21" fillId="5" borderId="14" xfId="3" applyNumberFormat="1" applyFont="1" applyFill="1" applyBorder="1" applyAlignment="1">
      <alignment horizontal="center"/>
    </xf>
    <xf numFmtId="2" fontId="21" fillId="5" borderId="0" xfId="3" applyNumberFormat="1" applyFont="1" applyFill="1" applyAlignment="1">
      <alignment horizontal="center"/>
    </xf>
    <xf numFmtId="0" fontId="23" fillId="27" borderId="0" xfId="3" applyFont="1" applyFill="1" applyAlignment="1">
      <alignment horizontal="left" vertical="center"/>
    </xf>
    <xf numFmtId="2" fontId="23" fillId="18" borderId="11" xfId="3" applyNumberFormat="1" applyFont="1" applyFill="1" applyBorder="1" applyAlignment="1">
      <alignment horizontal="center"/>
    </xf>
    <xf numFmtId="2" fontId="23" fillId="5" borderId="14" xfId="3" applyNumberFormat="1" applyFont="1" applyFill="1" applyBorder="1" applyAlignment="1">
      <alignment horizontal="center"/>
    </xf>
    <xf numFmtId="2" fontId="23" fillId="5" borderId="0" xfId="3" applyNumberFormat="1" applyFont="1" applyFill="1" applyAlignment="1">
      <alignment horizontal="center"/>
    </xf>
    <xf numFmtId="0" fontId="21" fillId="29" borderId="15" xfId="3" applyFont="1" applyFill="1" applyBorder="1" applyAlignment="1">
      <alignment horizontal="left" vertical="center"/>
    </xf>
    <xf numFmtId="0" fontId="21" fillId="29" borderId="17" xfId="3" applyFont="1" applyFill="1" applyBorder="1" applyAlignment="1">
      <alignment horizontal="left" vertical="center"/>
    </xf>
    <xf numFmtId="2" fontId="21" fillId="20" borderId="16" xfId="7" applyNumberFormat="1" applyFont="1" applyFill="1" applyBorder="1" applyAlignment="1">
      <alignment horizontal="center"/>
    </xf>
    <xf numFmtId="2" fontId="21" fillId="5" borderId="14" xfId="7" applyNumberFormat="1" applyFont="1" applyFill="1" applyBorder="1" applyAlignment="1">
      <alignment horizontal="center"/>
    </xf>
    <xf numFmtId="2" fontId="21" fillId="5" borderId="0" xfId="7" applyNumberFormat="1" applyFont="1" applyFill="1" applyBorder="1" applyAlignment="1">
      <alignment horizontal="center"/>
    </xf>
    <xf numFmtId="0" fontId="1" fillId="5" borderId="18" xfId="3" applyFont="1" applyFill="1" applyBorder="1"/>
    <xf numFmtId="0" fontId="45" fillId="26" borderId="6" xfId="3" applyFont="1" applyFill="1" applyBorder="1" applyAlignment="1">
      <alignment horizontal="center" vertical="center" wrapText="1"/>
    </xf>
    <xf numFmtId="0" fontId="1" fillId="5" borderId="14" xfId="3" applyFont="1" applyFill="1" applyBorder="1"/>
    <xf numFmtId="0" fontId="22" fillId="25" borderId="14" xfId="3" applyFont="1" applyFill="1" applyBorder="1" applyAlignment="1">
      <alignment horizontal="left" vertical="center"/>
    </xf>
    <xf numFmtId="0" fontId="45" fillId="26" borderId="7" xfId="3" applyFont="1" applyFill="1" applyBorder="1" applyAlignment="1">
      <alignment horizontal="center" wrapText="1"/>
    </xf>
    <xf numFmtId="0" fontId="1" fillId="0" borderId="14" xfId="3" applyFont="1" applyBorder="1"/>
    <xf numFmtId="0" fontId="22" fillId="27" borderId="14" xfId="3" applyFont="1" applyFill="1" applyBorder="1"/>
    <xf numFmtId="0" fontId="22" fillId="28" borderId="0" xfId="3" applyFont="1" applyFill="1"/>
    <xf numFmtId="0" fontId="48" fillId="29" borderId="14" xfId="3" applyFont="1" applyFill="1" applyBorder="1"/>
    <xf numFmtId="0" fontId="48" fillId="20" borderId="0" xfId="3" applyFont="1" applyFill="1"/>
    <xf numFmtId="0" fontId="33" fillId="20" borderId="11" xfId="3" applyFont="1" applyFill="1" applyBorder="1"/>
    <xf numFmtId="0" fontId="28" fillId="20" borderId="7" xfId="3" applyFont="1" applyFill="1" applyBorder="1" applyAlignment="1">
      <alignment horizontal="center"/>
    </xf>
    <xf numFmtId="0" fontId="33" fillId="20" borderId="0" xfId="3" applyFont="1" applyFill="1"/>
    <xf numFmtId="4" fontId="28" fillId="20" borderId="7" xfId="3" applyNumberFormat="1" applyFont="1" applyFill="1" applyBorder="1" applyAlignment="1">
      <alignment horizontal="center"/>
    </xf>
    <xf numFmtId="0" fontId="28" fillId="29" borderId="14" xfId="3" applyFont="1" applyFill="1" applyBorder="1" applyAlignment="1">
      <alignment vertical="top" wrapText="1"/>
    </xf>
    <xf numFmtId="0" fontId="33" fillId="20" borderId="11" xfId="3" applyFont="1" applyFill="1" applyBorder="1" applyAlignment="1">
      <alignment horizontal="center" vertical="center"/>
    </xf>
    <xf numFmtId="4" fontId="28" fillId="20" borderId="7" xfId="3" applyNumberFormat="1" applyFont="1" applyFill="1" applyBorder="1" applyAlignment="1">
      <alignment horizontal="center" vertical="center"/>
    </xf>
    <xf numFmtId="0" fontId="29" fillId="29" borderId="14" xfId="3" applyFont="1" applyFill="1" applyBorder="1"/>
    <xf numFmtId="0" fontId="1" fillId="0" borderId="11" xfId="3" applyFont="1" applyBorder="1"/>
    <xf numFmtId="0" fontId="28" fillId="29" borderId="14" xfId="3" applyFont="1" applyFill="1" applyBorder="1"/>
    <xf numFmtId="4" fontId="28" fillId="30" borderId="7" xfId="3" quotePrefix="1" applyNumberFormat="1" applyFont="1" applyFill="1" applyBorder="1" applyAlignment="1">
      <alignment horizontal="center"/>
    </xf>
    <xf numFmtId="0" fontId="28" fillId="29" borderId="14" xfId="3" applyFont="1" applyFill="1" applyBorder="1" applyAlignment="1">
      <alignment wrapText="1"/>
    </xf>
    <xf numFmtId="0" fontId="1" fillId="20" borderId="11" xfId="3" applyFont="1" applyFill="1" applyBorder="1" applyAlignment="1">
      <alignment horizontal="center"/>
    </xf>
    <xf numFmtId="4" fontId="28" fillId="20" borderId="8" xfId="3" applyNumberFormat="1" applyFont="1" applyFill="1" applyBorder="1" applyAlignment="1">
      <alignment horizontal="center"/>
    </xf>
    <xf numFmtId="0" fontId="49" fillId="29" borderId="14" xfId="3" applyFont="1" applyFill="1" applyBorder="1"/>
    <xf numFmtId="0" fontId="49" fillId="20" borderId="0" xfId="3" applyFont="1" applyFill="1"/>
    <xf numFmtId="4" fontId="22" fillId="31" borderId="45" xfId="3" applyNumberFormat="1" applyFont="1" applyFill="1" applyBorder="1" applyAlignment="1">
      <alignment horizontal="center"/>
    </xf>
    <xf numFmtId="0" fontId="28" fillId="20" borderId="19" xfId="3" applyFont="1" applyFill="1" applyBorder="1" applyAlignment="1">
      <alignment horizontal="center"/>
    </xf>
    <xf numFmtId="3" fontId="28" fillId="20" borderId="7" xfId="3" applyNumberFormat="1" applyFont="1" applyFill="1" applyBorder="1" applyAlignment="1">
      <alignment horizontal="center"/>
    </xf>
    <xf numFmtId="0" fontId="32" fillId="27" borderId="15" xfId="3" applyFont="1" applyFill="1" applyBorder="1"/>
    <xf numFmtId="0" fontId="32" fillId="28" borderId="17" xfId="3" applyFont="1" applyFill="1" applyBorder="1"/>
    <xf numFmtId="2" fontId="32" fillId="28" borderId="16" xfId="3" applyNumberFormat="1" applyFont="1" applyFill="1" applyBorder="1" applyAlignment="1">
      <alignment horizontal="center"/>
    </xf>
    <xf numFmtId="2" fontId="32" fillId="32" borderId="16" xfId="3" applyNumberFormat="1" applyFont="1" applyFill="1" applyBorder="1" applyAlignment="1">
      <alignment horizontal="center"/>
    </xf>
    <xf numFmtId="0" fontId="50" fillId="0" borderId="31" xfId="3" applyFont="1" applyBorder="1"/>
    <xf numFmtId="0" fontId="3" fillId="0" borderId="0" xfId="3" applyFont="1"/>
    <xf numFmtId="0" fontId="1" fillId="0" borderId="32" xfId="3" applyFont="1" applyBorder="1"/>
    <xf numFmtId="0" fontId="1" fillId="0" borderId="31" xfId="3" applyFont="1" applyBorder="1"/>
    <xf numFmtId="10" fontId="1" fillId="0" borderId="0" xfId="3" applyNumberFormat="1" applyFont="1"/>
    <xf numFmtId="0" fontId="1" fillId="0" borderId="0" xfId="3" applyFont="1" applyAlignment="1">
      <alignment horizontal="right"/>
    </xf>
    <xf numFmtId="0" fontId="51" fillId="0" borderId="0" xfId="3" applyFont="1"/>
    <xf numFmtId="0" fontId="5" fillId="15" borderId="0" xfId="3" applyFill="1"/>
    <xf numFmtId="0" fontId="3" fillId="15" borderId="0" xfId="3" applyFont="1" applyFill="1"/>
    <xf numFmtId="165" fontId="0" fillId="14" borderId="0" xfId="6" applyNumberFormat="1" applyFont="1" applyFill="1"/>
    <xf numFmtId="0" fontId="5" fillId="0" borderId="32" xfId="3" applyBorder="1"/>
    <xf numFmtId="0" fontId="52" fillId="0" borderId="32" xfId="3" applyFont="1" applyBorder="1" applyAlignment="1">
      <alignment horizontal="right"/>
    </xf>
    <xf numFmtId="165" fontId="5" fillId="0" borderId="32" xfId="3" applyNumberFormat="1" applyBorder="1"/>
    <xf numFmtId="0" fontId="52" fillId="0" borderId="0" xfId="3" applyFont="1" applyAlignment="1">
      <alignment horizontal="right"/>
    </xf>
    <xf numFmtId="8" fontId="5" fillId="14" borderId="0" xfId="3" quotePrefix="1" applyNumberFormat="1" applyFill="1"/>
    <xf numFmtId="8" fontId="5" fillId="14" borderId="0" xfId="3" applyNumberFormat="1" applyFill="1"/>
    <xf numFmtId="8" fontId="1" fillId="0" borderId="0" xfId="3" applyNumberFormat="1" applyFont="1"/>
    <xf numFmtId="165" fontId="1" fillId="0" borderId="32" xfId="3" applyNumberFormat="1" applyFont="1" applyBorder="1"/>
    <xf numFmtId="43" fontId="1" fillId="0" borderId="0" xfId="6" applyFont="1"/>
    <xf numFmtId="166" fontId="1" fillId="0" borderId="0" xfId="3" applyNumberFormat="1" applyFont="1"/>
    <xf numFmtId="0" fontId="1" fillId="0" borderId="33" xfId="3" applyFont="1" applyBorder="1"/>
    <xf numFmtId="0" fontId="3" fillId="5" borderId="20" xfId="3" applyFont="1" applyFill="1" applyBorder="1"/>
    <xf numFmtId="0" fontId="3" fillId="5" borderId="34" xfId="3" applyFont="1" applyFill="1" applyBorder="1" applyAlignment="1">
      <alignment horizontal="right"/>
    </xf>
    <xf numFmtId="0" fontId="1" fillId="5" borderId="35" xfId="3" applyFont="1" applyFill="1" applyBorder="1"/>
    <xf numFmtId="0" fontId="1" fillId="5" borderId="31" xfId="3" applyFont="1" applyFill="1" applyBorder="1"/>
    <xf numFmtId="0" fontId="3" fillId="5" borderId="0" xfId="3" applyFont="1" applyFill="1" applyAlignment="1">
      <alignment horizontal="right"/>
    </xf>
    <xf numFmtId="0" fontId="1" fillId="5" borderId="32" xfId="3" applyFont="1" applyFill="1" applyBorder="1"/>
    <xf numFmtId="8" fontId="0" fillId="0" borderId="0" xfId="6" applyNumberFormat="1" applyFont="1"/>
    <xf numFmtId="0" fontId="3" fillId="5" borderId="31" xfId="3" applyFont="1" applyFill="1" applyBorder="1" applyAlignment="1">
      <alignment horizontal="left" vertical="center" wrapText="1"/>
    </xf>
    <xf numFmtId="2" fontId="3" fillId="5" borderId="36" xfId="3" quotePrefix="1" applyNumberFormat="1" applyFont="1" applyFill="1" applyBorder="1" applyAlignment="1">
      <alignment horizontal="right"/>
    </xf>
    <xf numFmtId="2" fontId="3" fillId="5" borderId="37" xfId="3" quotePrefix="1" applyNumberFormat="1" applyFont="1" applyFill="1" applyBorder="1" applyAlignment="1">
      <alignment horizontal="right"/>
    </xf>
    <xf numFmtId="0" fontId="1" fillId="0" borderId="38" xfId="3" applyFont="1" applyBorder="1"/>
    <xf numFmtId="0" fontId="3" fillId="5" borderId="39" xfId="3" applyFont="1" applyFill="1" applyBorder="1" applyAlignment="1">
      <alignment vertical="center"/>
    </xf>
    <xf numFmtId="0" fontId="1" fillId="5" borderId="40" xfId="3" applyFont="1" applyFill="1" applyBorder="1"/>
    <xf numFmtId="0" fontId="1" fillId="5" borderId="41" xfId="3" applyFont="1" applyFill="1" applyBorder="1"/>
    <xf numFmtId="0" fontId="1" fillId="0" borderId="39" xfId="3" applyFont="1" applyBorder="1"/>
    <xf numFmtId="0" fontId="1" fillId="0" borderId="42" xfId="3" applyFont="1" applyBorder="1"/>
    <xf numFmtId="0" fontId="1" fillId="0" borderId="43" xfId="3" applyFont="1" applyBorder="1"/>
    <xf numFmtId="0" fontId="1" fillId="0" borderId="44" xfId="3" applyFont="1" applyBorder="1"/>
    <xf numFmtId="0" fontId="1" fillId="0" borderId="41" xfId="3" applyFont="1" applyBorder="1"/>
    <xf numFmtId="0" fontId="3" fillId="0" borderId="0" xfId="3" applyFont="1" applyAlignment="1">
      <alignment wrapText="1"/>
    </xf>
    <xf numFmtId="0" fontId="3" fillId="15" borderId="0" xfId="3" applyFont="1" applyFill="1" applyAlignment="1">
      <alignment horizontal="right"/>
    </xf>
    <xf numFmtId="0" fontId="3" fillId="0" borderId="0" xfId="3" applyFont="1" applyAlignment="1">
      <alignment horizontal="left" wrapText="1"/>
    </xf>
    <xf numFmtId="0" fontId="3" fillId="15" borderId="0" xfId="3" applyFont="1" applyFill="1" applyAlignment="1">
      <alignment horizontal="right" vertical="center"/>
    </xf>
    <xf numFmtId="0" fontId="3" fillId="0" borderId="0" xfId="3" applyFont="1" applyAlignment="1">
      <alignment vertical="center" wrapText="1"/>
    </xf>
    <xf numFmtId="0" fontId="5" fillId="5" borderId="32" xfId="3" applyFill="1" applyBorder="1"/>
    <xf numFmtId="0" fontId="5" fillId="0" borderId="31" xfId="3" applyBorder="1"/>
    <xf numFmtId="10" fontId="5" fillId="0" borderId="0" xfId="3" applyNumberFormat="1"/>
    <xf numFmtId="0" fontId="5" fillId="0" borderId="0" xfId="3" applyAlignment="1">
      <alignment horizontal="right"/>
    </xf>
    <xf numFmtId="0" fontId="55" fillId="0" borderId="0" xfId="3" applyFont="1"/>
    <xf numFmtId="8" fontId="5" fillId="0" borderId="0" xfId="3" applyNumberFormat="1"/>
    <xf numFmtId="43" fontId="0" fillId="0" borderId="0" xfId="6" applyFont="1"/>
    <xf numFmtId="166" fontId="5" fillId="0" borderId="0" xfId="3" applyNumberFormat="1"/>
    <xf numFmtId="0" fontId="5" fillId="5" borderId="35" xfId="3" applyFill="1" applyBorder="1"/>
    <xf numFmtId="0" fontId="5" fillId="5" borderId="31" xfId="3" applyFill="1" applyBorder="1"/>
    <xf numFmtId="2" fontId="3" fillId="5" borderId="5" xfId="3" applyNumberFormat="1" applyFont="1" applyFill="1" applyBorder="1" applyAlignment="1">
      <alignment horizontal="right"/>
    </xf>
    <xf numFmtId="0" fontId="5" fillId="0" borderId="39" xfId="3" applyBorder="1"/>
    <xf numFmtId="0" fontId="5" fillId="5" borderId="44" xfId="3" applyFill="1" applyBorder="1"/>
    <xf numFmtId="0" fontId="5" fillId="5" borderId="41" xfId="3" applyFill="1" applyBorder="1"/>
    <xf numFmtId="0" fontId="5" fillId="0" borderId="44" xfId="3" applyBorder="1"/>
    <xf numFmtId="0" fontId="5" fillId="0" borderId="41" xfId="3" applyBorder="1"/>
    <xf numFmtId="0" fontId="56" fillId="0" borderId="0" xfId="3" applyFont="1"/>
    <xf numFmtId="0" fontId="1" fillId="0" borderId="0" xfId="3" applyFont="1" applyAlignment="1">
      <alignment horizontal="center"/>
    </xf>
    <xf numFmtId="10" fontId="1" fillId="14" borderId="0" xfId="3" applyNumberFormat="1" applyFont="1" applyFill="1"/>
    <xf numFmtId="0" fontId="5" fillId="14" borderId="0" xfId="3" applyFill="1"/>
    <xf numFmtId="0" fontId="57" fillId="15" borderId="0" xfId="3" applyFont="1" applyFill="1" applyAlignment="1">
      <alignment horizontal="center"/>
    </xf>
    <xf numFmtId="0" fontId="58" fillId="0" borderId="0" xfId="3" applyFont="1"/>
    <xf numFmtId="0" fontId="58" fillId="15" borderId="0" xfId="3" applyFont="1" applyFill="1"/>
    <xf numFmtId="40" fontId="5" fillId="14" borderId="0" xfId="3" quotePrefix="1" applyNumberFormat="1" applyFill="1"/>
    <xf numFmtId="40" fontId="5" fillId="14" borderId="0" xfId="3" applyNumberFormat="1" applyFill="1"/>
    <xf numFmtId="0" fontId="54" fillId="7" borderId="31" xfId="3" applyFont="1" applyFill="1" applyBorder="1" applyAlignment="1">
      <alignment horizontal="left" vertical="center" wrapText="1"/>
    </xf>
    <xf numFmtId="2" fontId="54" fillId="7" borderId="36" xfId="3" quotePrefix="1" applyNumberFormat="1" applyFont="1" applyFill="1" applyBorder="1" applyAlignment="1">
      <alignment horizontal="right"/>
    </xf>
    <xf numFmtId="0" fontId="3" fillId="7" borderId="31" xfId="3" applyFont="1" applyFill="1" applyBorder="1" applyAlignment="1">
      <alignment horizontal="left" vertical="center" wrapText="1"/>
    </xf>
    <xf numFmtId="2" fontId="3" fillId="7" borderId="36" xfId="3" quotePrefix="1" applyNumberFormat="1" applyFont="1" applyFill="1" applyBorder="1" applyAlignment="1">
      <alignment horizontal="right"/>
    </xf>
    <xf numFmtId="10" fontId="5" fillId="14" borderId="0" xfId="3" applyNumberFormat="1" applyFill="1"/>
    <xf numFmtId="0" fontId="42" fillId="8" borderId="12" xfId="3" applyFont="1" applyFill="1" applyBorder="1"/>
    <xf numFmtId="0" fontId="42" fillId="8" borderId="13" xfId="3" applyFont="1" applyFill="1" applyBorder="1"/>
    <xf numFmtId="0" fontId="1" fillId="0" borderId="0" xfId="0" applyFont="1" applyAlignment="1">
      <alignment horizontal="center"/>
    </xf>
    <xf numFmtId="0" fontId="0" fillId="0" borderId="0" xfId="0" applyAlignment="1">
      <alignment horizontal="right"/>
    </xf>
    <xf numFmtId="0" fontId="4" fillId="4" borderId="1" xfId="2" applyFont="1" applyFill="1" applyBorder="1" applyAlignment="1">
      <alignment horizontal="center" vertical="top" wrapText="1"/>
    </xf>
    <xf numFmtId="0" fontId="4" fillId="4" borderId="2" xfId="2" applyFont="1" applyFill="1" applyBorder="1" applyAlignment="1">
      <alignment horizontal="center" vertical="top" wrapText="1"/>
    </xf>
    <xf numFmtId="0" fontId="4" fillId="4" borderId="3" xfId="2" applyFont="1" applyFill="1" applyBorder="1" applyAlignment="1">
      <alignment horizontal="center" vertical="top" wrapText="1"/>
    </xf>
    <xf numFmtId="0" fontId="33" fillId="5" borderId="5" xfId="3" applyFont="1" applyFill="1" applyBorder="1" applyAlignment="1">
      <alignment horizontal="center" vertical="center"/>
    </xf>
    <xf numFmtId="0" fontId="33" fillId="5" borderId="10" xfId="3" applyFont="1" applyFill="1" applyBorder="1" applyAlignment="1">
      <alignment horizontal="center" vertical="center"/>
    </xf>
    <xf numFmtId="0" fontId="43" fillId="5" borderId="0" xfId="3" applyFont="1" applyFill="1" applyAlignment="1">
      <alignment horizontal="center"/>
    </xf>
    <xf numFmtId="0" fontId="41" fillId="25" borderId="0" xfId="3" applyFont="1" applyFill="1" applyAlignment="1">
      <alignment horizontal="center" vertical="center" wrapText="1"/>
    </xf>
    <xf numFmtId="0" fontId="41" fillId="25" borderId="0" xfId="3" applyFont="1" applyFill="1" applyAlignment="1">
      <alignment horizontal="center" vertical="center"/>
    </xf>
    <xf numFmtId="0" fontId="45" fillId="25" borderId="0" xfId="3" applyFont="1" applyFill="1" applyAlignment="1">
      <alignment horizontal="center" vertical="center" wrapText="1"/>
    </xf>
    <xf numFmtId="0" fontId="45" fillId="26" borderId="0" xfId="3" applyFont="1" applyFill="1" applyAlignment="1">
      <alignment horizontal="center" vertical="center" wrapText="1"/>
    </xf>
    <xf numFmtId="0" fontId="41" fillId="25" borderId="11" xfId="3" applyFont="1" applyFill="1" applyBorder="1" applyAlignment="1">
      <alignment horizontal="center" vertical="center"/>
    </xf>
    <xf numFmtId="0" fontId="42" fillId="8" borderId="12" xfId="3" applyFont="1" applyFill="1" applyBorder="1" applyAlignment="1">
      <alignment horizontal="center"/>
    </xf>
    <xf numFmtId="0" fontId="42" fillId="8" borderId="13" xfId="3" applyFont="1" applyFill="1" applyBorder="1" applyAlignment="1">
      <alignment horizontal="center"/>
    </xf>
    <xf numFmtId="0" fontId="22" fillId="9" borderId="0" xfId="3" applyFont="1" applyFill="1" applyAlignment="1">
      <alignment horizontal="center" wrapText="1"/>
    </xf>
    <xf numFmtId="0" fontId="39" fillId="17" borderId="0" xfId="3" applyFont="1" applyFill="1" applyAlignment="1">
      <alignment horizontal="center"/>
    </xf>
    <xf numFmtId="0" fontId="39" fillId="5" borderId="14" xfId="3" applyFont="1" applyFill="1" applyBorder="1" applyAlignment="1">
      <alignment horizontal="center"/>
    </xf>
    <xf numFmtId="0" fontId="39" fillId="5" borderId="0" xfId="3" applyFont="1" applyFill="1" applyAlignment="1">
      <alignment horizontal="center"/>
    </xf>
    <xf numFmtId="0" fontId="22" fillId="27" borderId="14" xfId="3" applyFont="1" applyFill="1" applyBorder="1" applyAlignment="1">
      <alignment horizontal="center" wrapText="1"/>
    </xf>
    <xf numFmtId="0" fontId="41" fillId="25" borderId="12" xfId="3" applyFont="1" applyFill="1" applyBorder="1" applyAlignment="1">
      <alignment horizontal="center" vertical="center"/>
    </xf>
    <xf numFmtId="0" fontId="41" fillId="25" borderId="18" xfId="3" applyFont="1" applyFill="1" applyBorder="1" applyAlignment="1">
      <alignment horizontal="center" vertical="center"/>
    </xf>
    <xf numFmtId="0" fontId="41" fillId="25" borderId="13" xfId="3" applyFont="1" applyFill="1" applyBorder="1" applyAlignment="1">
      <alignment horizontal="center" vertical="center"/>
    </xf>
    <xf numFmtId="0" fontId="41" fillId="25" borderId="14" xfId="3" applyFont="1" applyFill="1" applyBorder="1" applyAlignment="1">
      <alignment horizontal="center" vertical="center"/>
    </xf>
    <xf numFmtId="0" fontId="27" fillId="0" borderId="18" xfId="3" applyFont="1" applyBorder="1" applyAlignment="1">
      <alignment horizontal="left" wrapText="1"/>
    </xf>
    <xf numFmtId="0" fontId="1" fillId="0" borderId="18" xfId="3" applyFont="1" applyBorder="1" applyAlignment="1">
      <alignment horizontal="left" wrapText="1"/>
    </xf>
    <xf numFmtId="0" fontId="9" fillId="5" borderId="0" xfId="0" applyFont="1" applyFill="1" applyAlignment="1">
      <alignment wrapText="1"/>
    </xf>
    <xf numFmtId="0" fontId="37" fillId="4" borderId="14" xfId="2" applyFont="1" applyFill="1" applyBorder="1" applyAlignment="1">
      <alignment horizontal="center" wrapText="1"/>
    </xf>
    <xf numFmtId="0" fontId="37" fillId="4" borderId="0" xfId="2" applyFont="1" applyFill="1" applyBorder="1" applyAlignment="1">
      <alignment horizontal="center" wrapText="1"/>
    </xf>
    <xf numFmtId="0" fontId="36" fillId="0" borderId="17" xfId="0" applyFont="1" applyBorder="1" applyAlignment="1">
      <alignment horizontal="center" vertical="top" wrapText="1"/>
    </xf>
    <xf numFmtId="0" fontId="3" fillId="0" borderId="0" xfId="3" applyFont="1" applyAlignment="1">
      <alignment wrapText="1"/>
    </xf>
    <xf numFmtId="0" fontId="35" fillId="0" borderId="44" xfId="0" applyFont="1" applyBorder="1" applyAlignment="1">
      <alignment horizontal="center" vertical="top" wrapText="1"/>
    </xf>
    <xf numFmtId="0" fontId="3" fillId="4" borderId="29" xfId="2" applyFont="1" applyFill="1" applyBorder="1" applyAlignment="1">
      <alignment horizontal="center" wrapText="1"/>
    </xf>
    <xf numFmtId="0" fontId="3" fillId="4" borderId="10" xfId="2" applyFont="1" applyFill="1" applyBorder="1" applyAlignment="1">
      <alignment horizontal="center" wrapText="1"/>
    </xf>
    <xf numFmtId="0" fontId="38" fillId="0" borderId="22" xfId="0" applyFont="1" applyBorder="1" applyAlignment="1">
      <alignment horizontal="center" vertical="top"/>
    </xf>
    <xf numFmtId="0" fontId="38" fillId="0" borderId="23" xfId="0" applyFont="1" applyBorder="1" applyAlignment="1">
      <alignment horizontal="center" vertical="top"/>
    </xf>
    <xf numFmtId="0" fontId="38" fillId="0" borderId="25" xfId="0" applyFont="1" applyBorder="1" applyAlignment="1">
      <alignment horizontal="center" vertical="top"/>
    </xf>
    <xf numFmtId="0" fontId="38" fillId="0" borderId="23" xfId="0" applyFont="1" applyBorder="1" applyAlignment="1">
      <alignment horizontal="center"/>
    </xf>
    <xf numFmtId="0" fontId="38" fillId="0" borderId="27" xfId="0" applyFont="1" applyBorder="1" applyAlignment="1">
      <alignment horizontal="center"/>
    </xf>
    <xf numFmtId="0" fontId="38" fillId="0" borderId="22" xfId="0" applyFont="1" applyBorder="1" applyAlignment="1">
      <alignment horizontal="center"/>
    </xf>
    <xf numFmtId="0" fontId="38" fillId="0" borderId="25" xfId="0" applyFont="1" applyBorder="1" applyAlignment="1">
      <alignment horizontal="center"/>
    </xf>
    <xf numFmtId="0" fontId="3" fillId="4" borderId="1" xfId="2" applyFont="1" applyFill="1" applyBorder="1" applyAlignment="1">
      <alignment horizontal="left" vertical="top" wrapText="1"/>
    </xf>
    <xf numFmtId="0" fontId="3" fillId="4" borderId="2" xfId="2" applyFont="1" applyFill="1" applyBorder="1" applyAlignment="1">
      <alignment horizontal="left" vertical="top" wrapText="1"/>
    </xf>
    <xf numFmtId="0" fontId="3" fillId="4" borderId="3" xfId="2" applyFont="1" applyFill="1" applyBorder="1" applyAlignment="1">
      <alignment horizontal="left" vertical="top" wrapText="1"/>
    </xf>
    <xf numFmtId="0" fontId="3" fillId="4" borderId="24" xfId="2" applyFont="1" applyFill="1" applyBorder="1" applyAlignment="1">
      <alignment horizontal="left" vertical="top" wrapText="1"/>
    </xf>
    <xf numFmtId="0" fontId="3" fillId="4" borderId="1" xfId="2" applyFont="1" applyFill="1" applyBorder="1" applyAlignment="1">
      <alignment horizontal="left" wrapText="1"/>
    </xf>
    <xf numFmtId="0" fontId="3" fillId="4" borderId="2" xfId="2" applyFont="1" applyFill="1" applyBorder="1" applyAlignment="1">
      <alignment horizontal="left" wrapText="1"/>
    </xf>
    <xf numFmtId="0" fontId="3" fillId="4" borderId="24" xfId="2" applyFont="1" applyFill="1" applyBorder="1" applyAlignment="1">
      <alignment horizontal="left" wrapText="1"/>
    </xf>
    <xf numFmtId="0" fontId="30" fillId="4" borderId="14" xfId="2" applyFont="1" applyFill="1" applyBorder="1" applyAlignment="1">
      <alignment horizontal="center" wrapText="1"/>
    </xf>
    <xf numFmtId="0" fontId="30" fillId="4" borderId="0" xfId="2" applyFont="1" applyFill="1" applyBorder="1" applyAlignment="1">
      <alignment horizontal="center" wrapText="1"/>
    </xf>
    <xf numFmtId="0" fontId="31" fillId="0" borderId="0" xfId="0" applyFont="1" applyAlignment="1">
      <alignment horizontal="left" vertical="top" wrapText="1"/>
    </xf>
    <xf numFmtId="0" fontId="0" fillId="5" borderId="14" xfId="0" applyFill="1" applyBorder="1" applyAlignment="1">
      <alignment horizontal="center"/>
    </xf>
    <xf numFmtId="0" fontId="0" fillId="5" borderId="0" xfId="0" applyFill="1" applyAlignment="1">
      <alignment horizontal="center"/>
    </xf>
    <xf numFmtId="0" fontId="38" fillId="0" borderId="20" xfId="0" applyFont="1" applyBorder="1" applyAlignment="1">
      <alignment horizontal="center" vertical="top"/>
    </xf>
    <xf numFmtId="0" fontId="38" fillId="0" borderId="35" xfId="0" applyFont="1" applyBorder="1" applyAlignment="1">
      <alignment horizontal="center" vertical="top"/>
    </xf>
    <xf numFmtId="0" fontId="38" fillId="0" borderId="31" xfId="0" applyFont="1" applyBorder="1" applyAlignment="1">
      <alignment horizontal="center" vertical="top"/>
    </xf>
    <xf numFmtId="0" fontId="38" fillId="0" borderId="32" xfId="0" applyFont="1" applyBorder="1" applyAlignment="1">
      <alignment horizontal="center" vertical="top"/>
    </xf>
    <xf numFmtId="0" fontId="38" fillId="0" borderId="39" xfId="0" applyFont="1" applyBorder="1" applyAlignment="1">
      <alignment horizontal="center" vertical="top"/>
    </xf>
    <xf numFmtId="0" fontId="38" fillId="0" borderId="41" xfId="0" applyFont="1" applyBorder="1" applyAlignment="1">
      <alignment horizontal="center" vertical="top"/>
    </xf>
  </cellXfs>
  <cellStyles count="8">
    <cellStyle name="20% - Accent5" xfId="1" builtinId="46"/>
    <cellStyle name="20% - Accent6" xfId="2" builtinId="50"/>
    <cellStyle name="Comma 2" xfId="6" xr:uid="{1360DFFF-5763-4934-83A6-B5A943618A68}"/>
    <cellStyle name="Currency 2" xfId="5" xr:uid="{5D0AA588-5197-4CAA-BA5E-112CF07BFF76}"/>
    <cellStyle name="Currency 2 2" xfId="7" xr:uid="{C125356E-189D-41F2-A690-FBB6FBFBF8E2}"/>
    <cellStyle name="Hyperlink" xfId="4" xr:uid="{F5DAF4F3-9ACF-4F28-BFCC-03FE77BE3EE2}"/>
    <cellStyle name="Normal" xfId="0" builtinId="0"/>
    <cellStyle name="Normal 2" xfId="3" xr:uid="{F6EBDD41-12AC-4AD9-8950-F8325AA14618}"/>
  </cellStyles>
  <dxfs count="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emcommittee.com/publications/sem-23-016-best-new-entrant-decision-pap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862-20DE-44E3-A9D8-7DF0209F5CDF}">
  <dimension ref="B1:E106"/>
  <sheetViews>
    <sheetView topLeftCell="A84" zoomScale="80" zoomScaleNormal="80" workbookViewId="0">
      <selection activeCell="B31" sqref="B31"/>
    </sheetView>
  </sheetViews>
  <sheetFormatPr defaultColWidth="9.140625" defaultRowHeight="14.45" customHeight="1" x14ac:dyDescent="0.2"/>
  <cols>
    <col min="1" max="1" width="9.140625" style="1" customWidth="1"/>
    <col min="2" max="2" width="138.28515625" style="1" customWidth="1"/>
    <col min="3" max="4" width="9.140625" style="1" customWidth="1"/>
    <col min="5" max="5" width="106.42578125" style="1" customWidth="1"/>
    <col min="6" max="16384" width="9.140625" style="1"/>
  </cols>
  <sheetData>
    <row r="1" spans="2:5" ht="51.75" customHeight="1" x14ac:dyDescent="0.2">
      <c r="B1" s="311" t="s">
        <v>0</v>
      </c>
      <c r="E1" s="2"/>
    </row>
    <row r="2" spans="2:5" ht="22.5" hidden="1" customHeight="1" x14ac:dyDescent="0.35">
      <c r="B2" s="312"/>
      <c r="E2" s="3"/>
    </row>
    <row r="3" spans="2:5" ht="37.5" hidden="1" customHeight="1" x14ac:dyDescent="0.3">
      <c r="B3" s="312" t="s">
        <v>1</v>
      </c>
      <c r="E3" s="4"/>
    </row>
    <row r="4" spans="2:5" ht="21" hidden="1" customHeight="1" x14ac:dyDescent="0.3">
      <c r="B4" s="312" t="s">
        <v>2</v>
      </c>
      <c r="E4" s="4"/>
    </row>
    <row r="5" spans="2:5" ht="21" hidden="1" customHeight="1" x14ac:dyDescent="0.3">
      <c r="B5" s="312"/>
      <c r="E5" s="4"/>
    </row>
    <row r="6" spans="2:5" ht="21" hidden="1" customHeight="1" x14ac:dyDescent="0.3">
      <c r="B6" s="313" t="s">
        <v>3</v>
      </c>
      <c r="D6" s="4"/>
    </row>
    <row r="7" spans="2:5" ht="21" customHeight="1" x14ac:dyDescent="0.3">
      <c r="B7" s="5" t="s">
        <v>4</v>
      </c>
      <c r="D7" s="4"/>
    </row>
    <row r="8" spans="2:5" ht="21" customHeight="1" x14ac:dyDescent="0.3">
      <c r="B8" s="5" t="s">
        <v>5</v>
      </c>
      <c r="D8" s="4"/>
    </row>
    <row r="9" spans="2:5" ht="21" customHeight="1" x14ac:dyDescent="0.3">
      <c r="B9" s="5" t="s">
        <v>6</v>
      </c>
      <c r="D9" s="4"/>
    </row>
    <row r="10" spans="2:5" ht="21" customHeight="1" x14ac:dyDescent="0.3">
      <c r="B10" s="5" t="s">
        <v>7</v>
      </c>
      <c r="D10" s="4"/>
    </row>
    <row r="11" spans="2:5" ht="21" customHeight="1" x14ac:dyDescent="0.3">
      <c r="B11" s="5" t="s">
        <v>8</v>
      </c>
      <c r="D11" s="4"/>
    </row>
    <row r="12" spans="2:5" ht="21" customHeight="1" x14ac:dyDescent="0.3">
      <c r="B12" s="5" t="s">
        <v>9</v>
      </c>
      <c r="D12" s="4"/>
    </row>
    <row r="13" spans="2:5" ht="21" customHeight="1" x14ac:dyDescent="0.3">
      <c r="B13" s="5" t="s">
        <v>10</v>
      </c>
      <c r="D13" s="4"/>
    </row>
    <row r="14" spans="2:5" ht="21" customHeight="1" x14ac:dyDescent="0.3">
      <c r="B14" s="5" t="s">
        <v>11</v>
      </c>
      <c r="D14" s="4"/>
    </row>
    <row r="15" spans="2:5" ht="21" customHeight="1" x14ac:dyDescent="0.3">
      <c r="B15" s="6"/>
      <c r="E15" s="4"/>
    </row>
    <row r="16" spans="2:5" ht="60.6" customHeight="1" x14ac:dyDescent="0.25">
      <c r="B16" s="7" t="s">
        <v>12</v>
      </c>
    </row>
    <row r="17" spans="2:5" ht="15.6" customHeight="1" x14ac:dyDescent="0.25">
      <c r="B17" s="8"/>
    </row>
    <row r="18" spans="2:5" ht="49.5" customHeight="1" x14ac:dyDescent="0.25">
      <c r="B18" s="8" t="s">
        <v>230</v>
      </c>
    </row>
    <row r="19" spans="2:5" ht="15.6" customHeight="1" x14ac:dyDescent="0.25">
      <c r="B19" s="8"/>
    </row>
    <row r="20" spans="2:5" ht="15.6" customHeight="1" x14ac:dyDescent="0.25">
      <c r="B20" s="8" t="s">
        <v>13</v>
      </c>
    </row>
    <row r="21" spans="2:5" ht="15.6" customHeight="1" x14ac:dyDescent="0.25">
      <c r="B21" s="8"/>
    </row>
    <row r="22" spans="2:5" ht="45.75" customHeight="1" x14ac:dyDescent="0.2">
      <c r="B22" s="9" t="s">
        <v>14</v>
      </c>
    </row>
    <row r="23" spans="2:5" ht="27" customHeight="1" x14ac:dyDescent="0.25">
      <c r="B23" s="8" t="s">
        <v>15</v>
      </c>
    </row>
    <row r="24" spans="2:5" ht="18" customHeight="1" x14ac:dyDescent="0.3">
      <c r="B24" s="10"/>
    </row>
    <row r="25" spans="2:5" ht="18" customHeight="1" x14ac:dyDescent="0.3">
      <c r="B25" s="11" t="s">
        <v>16</v>
      </c>
    </row>
    <row r="26" spans="2:5" ht="18" customHeight="1" x14ac:dyDescent="0.3">
      <c r="B26" s="12" t="s">
        <v>17</v>
      </c>
    </row>
    <row r="27" spans="2:5" ht="15.6" customHeight="1" x14ac:dyDescent="0.25">
      <c r="B27" s="13"/>
    </row>
    <row r="28" spans="2:5" ht="20.45" customHeight="1" x14ac:dyDescent="0.35">
      <c r="B28" s="14" t="s">
        <v>285</v>
      </c>
      <c r="E28" s="15" t="s">
        <v>18</v>
      </c>
    </row>
    <row r="29" spans="2:5" ht="15.6" customHeight="1" x14ac:dyDescent="0.25">
      <c r="B29" s="13"/>
    </row>
    <row r="30" spans="2:5" ht="17.45" customHeight="1" x14ac:dyDescent="0.3">
      <c r="B30" s="16" t="s">
        <v>19</v>
      </c>
    </row>
    <row r="31" spans="2:5" ht="75" customHeight="1" x14ac:dyDescent="0.2">
      <c r="B31" s="17" t="s">
        <v>20</v>
      </c>
    </row>
    <row r="32" spans="2:5" ht="15" customHeight="1" x14ac:dyDescent="0.2">
      <c r="B32" s="18"/>
    </row>
    <row r="33" spans="2:4" ht="17.45" customHeight="1" x14ac:dyDescent="0.2">
      <c r="B33" s="19" t="s">
        <v>21</v>
      </c>
    </row>
    <row r="34" spans="2:4" ht="45" customHeight="1" x14ac:dyDescent="0.2">
      <c r="B34" s="20" t="s">
        <v>22</v>
      </c>
    </row>
    <row r="35" spans="2:4" ht="15" customHeight="1" x14ac:dyDescent="0.2">
      <c r="B35" s="20"/>
    </row>
    <row r="36" spans="2:4" ht="24" customHeight="1" x14ac:dyDescent="0.2">
      <c r="B36" s="20" t="s">
        <v>229</v>
      </c>
    </row>
    <row r="37" spans="2:4" ht="15.75" customHeight="1" x14ac:dyDescent="0.25">
      <c r="B37" s="81" t="s">
        <v>227</v>
      </c>
    </row>
    <row r="38" spans="2:4" ht="30" customHeight="1" x14ac:dyDescent="0.2">
      <c r="B38" s="20" t="s">
        <v>228</v>
      </c>
    </row>
    <row r="39" spans="2:4" ht="15" customHeight="1" x14ac:dyDescent="0.2">
      <c r="B39" s="82" t="s">
        <v>23</v>
      </c>
    </row>
    <row r="40" spans="2:4" ht="15" customHeight="1" x14ac:dyDescent="0.2">
      <c r="B40" s="82" t="s">
        <v>24</v>
      </c>
    </row>
    <row r="41" spans="2:4" ht="15" customHeight="1" x14ac:dyDescent="0.2">
      <c r="B41" s="82" t="s">
        <v>25</v>
      </c>
    </row>
    <row r="42" spans="2:4" ht="15" customHeight="1" x14ac:dyDescent="0.2">
      <c r="B42" s="82" t="s">
        <v>26</v>
      </c>
    </row>
    <row r="43" spans="2:4" ht="15" customHeight="1" x14ac:dyDescent="0.2">
      <c r="B43" s="82" t="s">
        <v>27</v>
      </c>
    </row>
    <row r="44" spans="2:4" ht="15" customHeight="1" x14ac:dyDescent="0.2">
      <c r="B44" s="82" t="s">
        <v>28</v>
      </c>
    </row>
    <row r="45" spans="2:4" ht="15" customHeight="1" x14ac:dyDescent="0.2">
      <c r="B45" s="83" t="s">
        <v>29</v>
      </c>
    </row>
    <row r="46" spans="2:4" ht="15" customHeight="1" x14ac:dyDescent="0.2">
      <c r="B46" s="22"/>
    </row>
    <row r="47" spans="2:4" ht="60" customHeight="1" x14ac:dyDescent="0.25">
      <c r="B47" s="20" t="s">
        <v>30</v>
      </c>
      <c r="D47" s="23"/>
    </row>
    <row r="48" spans="2:4" ht="15" customHeight="1" x14ac:dyDescent="0.2">
      <c r="B48" s="20"/>
    </row>
    <row r="49" spans="2:2" ht="60.6" customHeight="1" x14ac:dyDescent="0.2">
      <c r="B49" s="21" t="s">
        <v>286</v>
      </c>
    </row>
    <row r="50" spans="2:2" ht="15" customHeight="1" x14ac:dyDescent="0.2">
      <c r="B50" s="20"/>
    </row>
    <row r="51" spans="2:2" ht="15" customHeight="1" x14ac:dyDescent="0.2">
      <c r="B51" s="20" t="s">
        <v>31</v>
      </c>
    </row>
    <row r="52" spans="2:2" ht="15" customHeight="1" x14ac:dyDescent="0.2">
      <c r="B52" s="20"/>
    </row>
    <row r="53" spans="2:2" ht="30" customHeight="1" x14ac:dyDescent="0.2">
      <c r="B53" s="17" t="s">
        <v>32</v>
      </c>
    </row>
    <row r="54" spans="2:2" ht="15" customHeight="1" x14ac:dyDescent="0.2">
      <c r="B54" s="17"/>
    </row>
    <row r="55" spans="2:2" ht="59.1" customHeight="1" x14ac:dyDescent="0.2">
      <c r="B55" s="20" t="s">
        <v>33</v>
      </c>
    </row>
    <row r="56" spans="2:2" ht="15" customHeight="1" x14ac:dyDescent="0.2">
      <c r="B56" s="18"/>
    </row>
    <row r="57" spans="2:2" ht="75" customHeight="1" x14ac:dyDescent="0.2">
      <c r="B57" s="24" t="s">
        <v>34</v>
      </c>
    </row>
    <row r="58" spans="2:2" ht="15" customHeight="1" x14ac:dyDescent="0.2">
      <c r="B58" s="25"/>
    </row>
    <row r="59" spans="2:2" ht="30" customHeight="1" x14ac:dyDescent="0.2">
      <c r="B59" s="25" t="s">
        <v>35</v>
      </c>
    </row>
    <row r="60" spans="2:2" ht="15" customHeight="1" x14ac:dyDescent="0.2">
      <c r="B60" s="18"/>
    </row>
    <row r="61" spans="2:2" ht="45" customHeight="1" x14ac:dyDescent="0.2">
      <c r="B61" s="25" t="s">
        <v>36</v>
      </c>
    </row>
    <row r="62" spans="2:2" ht="15" customHeight="1" x14ac:dyDescent="0.2">
      <c r="B62" s="18"/>
    </row>
    <row r="63" spans="2:2" ht="60" customHeight="1" x14ac:dyDescent="0.2">
      <c r="B63" s="25" t="s">
        <v>37</v>
      </c>
    </row>
    <row r="64" spans="2:2" ht="15" customHeight="1" x14ac:dyDescent="0.2">
      <c r="B64" s="24"/>
    </row>
    <row r="65" spans="2:2" ht="17.45" customHeight="1" x14ac:dyDescent="0.2">
      <c r="B65" s="19" t="s">
        <v>38</v>
      </c>
    </row>
    <row r="66" spans="2:2" ht="45" customHeight="1" x14ac:dyDescent="0.2">
      <c r="B66" s="17" t="s">
        <v>39</v>
      </c>
    </row>
    <row r="67" spans="2:2" ht="14.45" customHeight="1" x14ac:dyDescent="0.25">
      <c r="B67" s="26"/>
    </row>
    <row r="68" spans="2:2" ht="17.45" customHeight="1" x14ac:dyDescent="0.3">
      <c r="B68" s="16" t="s">
        <v>40</v>
      </c>
    </row>
    <row r="69" spans="2:2" ht="45" customHeight="1" x14ac:dyDescent="0.2">
      <c r="B69" s="17" t="s">
        <v>41</v>
      </c>
    </row>
    <row r="70" spans="2:2" ht="15.6" customHeight="1" x14ac:dyDescent="0.25">
      <c r="B70" s="13"/>
    </row>
    <row r="71" spans="2:2" ht="17.45" customHeight="1" x14ac:dyDescent="0.3">
      <c r="B71" s="16" t="s">
        <v>42</v>
      </c>
    </row>
    <row r="72" spans="2:2" ht="30" customHeight="1" x14ac:dyDescent="0.2">
      <c r="B72" s="17" t="s">
        <v>43</v>
      </c>
    </row>
    <row r="73" spans="2:2" ht="45" customHeight="1" x14ac:dyDescent="0.2">
      <c r="B73" s="17" t="s">
        <v>287</v>
      </c>
    </row>
    <row r="74" spans="2:2" ht="15.6" customHeight="1" x14ac:dyDescent="0.25">
      <c r="B74" s="8"/>
    </row>
    <row r="75" spans="2:2" ht="34.5" customHeight="1" x14ac:dyDescent="0.25">
      <c r="B75" s="8" t="s">
        <v>44</v>
      </c>
    </row>
    <row r="76" spans="2:2" ht="15.6" customHeight="1" x14ac:dyDescent="0.25">
      <c r="B76" s="8"/>
    </row>
    <row r="77" spans="2:2" ht="15" customHeight="1" x14ac:dyDescent="0.2">
      <c r="B77" s="17" t="s">
        <v>45</v>
      </c>
    </row>
    <row r="78" spans="2:2" ht="15.6" customHeight="1" x14ac:dyDescent="0.25">
      <c r="B78" s="13"/>
    </row>
    <row r="79" spans="2:2" ht="15" customHeight="1" x14ac:dyDescent="0.2">
      <c r="B79" s="17" t="s">
        <v>46</v>
      </c>
    </row>
    <row r="80" spans="2:2" ht="15" customHeight="1" x14ac:dyDescent="0.2">
      <c r="B80" s="17"/>
    </row>
    <row r="81" spans="2:2" ht="15" customHeight="1" x14ac:dyDescent="0.2">
      <c r="B81" s="17" t="s">
        <v>47</v>
      </c>
    </row>
    <row r="82" spans="2:2" ht="15" customHeight="1" x14ac:dyDescent="0.2">
      <c r="B82" s="17"/>
    </row>
    <row r="83" spans="2:2" ht="15" customHeight="1" x14ac:dyDescent="0.2">
      <c r="B83" s="17" t="s">
        <v>48</v>
      </c>
    </row>
    <row r="84" spans="2:2" ht="15" customHeight="1" x14ac:dyDescent="0.2">
      <c r="B84" s="17"/>
    </row>
    <row r="85" spans="2:2" ht="15" customHeight="1" x14ac:dyDescent="0.2">
      <c r="B85" s="17" t="s">
        <v>49</v>
      </c>
    </row>
    <row r="86" spans="2:2" ht="15" customHeight="1" x14ac:dyDescent="0.2">
      <c r="B86" s="17"/>
    </row>
    <row r="87" spans="2:2" ht="17.45" customHeight="1" x14ac:dyDescent="0.3">
      <c r="B87" s="16" t="s">
        <v>50</v>
      </c>
    </row>
    <row r="88" spans="2:2" ht="15" customHeight="1" x14ac:dyDescent="0.2">
      <c r="B88" s="17" t="s">
        <v>51</v>
      </c>
    </row>
    <row r="89" spans="2:2" ht="15" customHeight="1" x14ac:dyDescent="0.2">
      <c r="B89" s="17"/>
    </row>
    <row r="90" spans="2:2" ht="21" customHeight="1" x14ac:dyDescent="0.2">
      <c r="B90" s="27" t="s">
        <v>52</v>
      </c>
    </row>
    <row r="91" spans="2:2" ht="45" customHeight="1" x14ac:dyDescent="0.2">
      <c r="B91" s="17" t="s">
        <v>53</v>
      </c>
    </row>
    <row r="92" spans="2:2" ht="15" customHeight="1" x14ac:dyDescent="0.2">
      <c r="B92" s="17"/>
    </row>
    <row r="93" spans="2:2" ht="17.45" customHeight="1" x14ac:dyDescent="0.2">
      <c r="B93" s="28" t="s">
        <v>54</v>
      </c>
    </row>
    <row r="94" spans="2:2" ht="90" customHeight="1" x14ac:dyDescent="0.2">
      <c r="B94" s="20" t="s">
        <v>55</v>
      </c>
    </row>
    <row r="95" spans="2:2" ht="15" customHeight="1" x14ac:dyDescent="0.2">
      <c r="B95" s="17"/>
    </row>
    <row r="96" spans="2:2" ht="15" customHeight="1" x14ac:dyDescent="0.2">
      <c r="B96" s="29" t="s">
        <v>56</v>
      </c>
    </row>
    <row r="97" spans="2:2" ht="15" customHeight="1" x14ac:dyDescent="0.2">
      <c r="B97" s="17"/>
    </row>
    <row r="98" spans="2:2" ht="17.45" customHeight="1" x14ac:dyDescent="0.2">
      <c r="B98" s="30" t="s">
        <v>57</v>
      </c>
    </row>
    <row r="99" spans="2:2" ht="30" customHeight="1" x14ac:dyDescent="0.2">
      <c r="B99" s="17" t="s">
        <v>58</v>
      </c>
    </row>
    <row r="100" spans="2:2" ht="14.45" customHeight="1" x14ac:dyDescent="0.25">
      <c r="B100" s="31"/>
    </row>
    <row r="101" spans="2:2" ht="17.45" customHeight="1" x14ac:dyDescent="0.3">
      <c r="B101" s="16" t="s">
        <v>59</v>
      </c>
    </row>
    <row r="102" spans="2:2" ht="15.75" x14ac:dyDescent="0.25">
      <c r="B102" s="32" t="s">
        <v>60</v>
      </c>
    </row>
    <row r="103" spans="2:2" ht="15.6" customHeight="1" x14ac:dyDescent="0.25">
      <c r="B103" s="8"/>
    </row>
    <row r="104" spans="2:2" ht="47.25" x14ac:dyDescent="0.25">
      <c r="B104" s="8" t="s">
        <v>61</v>
      </c>
    </row>
    <row r="105" spans="2:2" ht="14.45" customHeight="1" x14ac:dyDescent="0.25">
      <c r="B105" s="8"/>
    </row>
    <row r="106" spans="2:2" ht="47.25" x14ac:dyDescent="0.2">
      <c r="B106" s="33" t="s">
        <v>288</v>
      </c>
    </row>
  </sheetData>
  <mergeCells count="1">
    <mergeCell ref="B1:B6"/>
  </mergeCells>
  <hyperlinks>
    <hyperlink ref="B37" r:id="rId1" xr:uid="{C2C39A52-2537-413E-99BA-3FA998137C6C}"/>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296B-85A2-4B1F-AA4B-BF60E69E067C}">
  <dimension ref="A1:EY1515"/>
  <sheetViews>
    <sheetView tabSelected="1" zoomScaleNormal="100" workbookViewId="0">
      <selection activeCell="D114" sqref="D114"/>
    </sheetView>
  </sheetViews>
  <sheetFormatPr defaultColWidth="9.140625" defaultRowHeight="14.45" customHeight="1" x14ac:dyDescent="0.2"/>
  <cols>
    <col min="1" max="1" width="9.140625" style="34" customWidth="1"/>
    <col min="2" max="2" width="88.5703125" style="34" customWidth="1"/>
    <col min="3" max="3" width="14.140625" style="34" customWidth="1"/>
    <col min="4" max="4" width="14" style="34" customWidth="1"/>
    <col min="5" max="5" width="16.42578125" style="34" customWidth="1"/>
    <col min="6" max="6" width="13" style="34" customWidth="1"/>
    <col min="7" max="7" width="11.140625" style="34" customWidth="1"/>
    <col min="8" max="8" width="11.85546875" style="34" customWidth="1"/>
    <col min="9" max="9" width="10.85546875" style="34" customWidth="1"/>
    <col min="10" max="11" width="10.5703125" style="34" customWidth="1"/>
    <col min="12" max="12" width="12.140625" style="34" customWidth="1"/>
    <col min="13" max="13" width="9.140625" style="34" customWidth="1"/>
    <col min="14" max="14" width="12.42578125" style="34" customWidth="1"/>
    <col min="15" max="17" width="12.140625" style="34" customWidth="1"/>
    <col min="18" max="19" width="12.85546875" style="34" customWidth="1"/>
    <col min="20" max="155" width="9.140625" style="34" customWidth="1"/>
    <col min="156" max="16384" width="9.140625" style="34"/>
  </cols>
  <sheetData>
    <row r="1" spans="2:20" ht="14.45" customHeight="1" x14ac:dyDescent="0.25">
      <c r="C1" s="86"/>
    </row>
    <row r="2" spans="2:20" ht="18" customHeight="1" x14ac:dyDescent="0.2">
      <c r="B2" s="35" t="s">
        <v>62</v>
      </c>
      <c r="C2" s="35"/>
      <c r="D2" s="36"/>
      <c r="E2" s="36"/>
      <c r="F2" s="36"/>
      <c r="G2" s="36"/>
      <c r="H2" s="36"/>
      <c r="I2" s="36"/>
    </row>
    <row r="3" spans="2:20" ht="18" customHeight="1" x14ac:dyDescent="0.2">
      <c r="B3" s="35" t="s">
        <v>63</v>
      </c>
      <c r="C3" s="35"/>
      <c r="D3" s="36"/>
      <c r="E3" s="36"/>
      <c r="F3" s="36"/>
      <c r="G3" s="36"/>
      <c r="H3" s="36"/>
      <c r="I3" s="36"/>
    </row>
    <row r="4" spans="2:20" ht="18" customHeight="1" x14ac:dyDescent="0.2">
      <c r="B4" s="35" t="s">
        <v>289</v>
      </c>
      <c r="C4" s="35"/>
      <c r="D4" s="36"/>
      <c r="E4" s="36"/>
      <c r="F4" s="36"/>
      <c r="G4" s="36"/>
      <c r="H4" s="36"/>
      <c r="I4" s="36"/>
    </row>
    <row r="6" spans="2:20" ht="20.100000000000001" customHeight="1" x14ac:dyDescent="0.2">
      <c r="B6" s="87" t="s">
        <v>3</v>
      </c>
      <c r="C6" s="314"/>
      <c r="D6" s="314"/>
      <c r="E6" s="314"/>
      <c r="F6" s="314"/>
      <c r="G6" s="315"/>
    </row>
    <row r="7" spans="2:20" ht="14.45" customHeight="1" x14ac:dyDescent="0.2">
      <c r="B7" s="87" t="s">
        <v>4</v>
      </c>
      <c r="C7" s="314"/>
      <c r="D7" s="314"/>
      <c r="E7" s="314"/>
      <c r="F7" s="314"/>
      <c r="G7" s="315"/>
    </row>
    <row r="8" spans="2:20" ht="14.45" customHeight="1" x14ac:dyDescent="0.2">
      <c r="B8" s="87" t="s">
        <v>5</v>
      </c>
      <c r="C8" s="314"/>
      <c r="D8" s="314"/>
      <c r="E8" s="314"/>
      <c r="F8" s="314"/>
      <c r="G8" s="315"/>
    </row>
    <row r="9" spans="2:20" ht="14.45" customHeight="1" x14ac:dyDescent="0.2">
      <c r="B9" s="87" t="s">
        <v>6</v>
      </c>
      <c r="C9" s="314"/>
      <c r="D9" s="314"/>
      <c r="E9" s="314"/>
      <c r="F9" s="314"/>
      <c r="G9" s="315"/>
    </row>
    <row r="10" spans="2:20" ht="14.45" customHeight="1" x14ac:dyDescent="0.2">
      <c r="B10" s="87" t="s">
        <v>7</v>
      </c>
      <c r="C10" s="314"/>
      <c r="D10" s="314"/>
      <c r="E10" s="314"/>
      <c r="F10" s="314"/>
      <c r="G10" s="315"/>
    </row>
    <row r="11" spans="2:20" ht="14.45" customHeight="1" x14ac:dyDescent="0.2">
      <c r="B11" s="87" t="s">
        <v>8</v>
      </c>
      <c r="C11" s="314"/>
      <c r="D11" s="314"/>
      <c r="E11" s="314"/>
      <c r="F11" s="314"/>
      <c r="G11" s="315"/>
    </row>
    <row r="12" spans="2:20" ht="14.45" customHeight="1" x14ac:dyDescent="0.2">
      <c r="B12" s="87" t="s">
        <v>9</v>
      </c>
      <c r="C12" s="314"/>
      <c r="D12" s="314"/>
      <c r="E12" s="314"/>
      <c r="F12" s="314"/>
      <c r="G12" s="315"/>
    </row>
    <row r="13" spans="2:20" ht="14.45" customHeight="1" x14ac:dyDescent="0.2">
      <c r="B13" s="87" t="s">
        <v>10</v>
      </c>
      <c r="C13" s="314"/>
      <c r="D13" s="314"/>
      <c r="E13" s="314"/>
      <c r="F13" s="314"/>
      <c r="G13" s="315"/>
    </row>
    <row r="14" spans="2:20" ht="14.45" customHeight="1" x14ac:dyDescent="0.2">
      <c r="B14" s="87" t="s">
        <v>11</v>
      </c>
      <c r="C14" s="314"/>
      <c r="D14" s="314"/>
      <c r="E14" s="314"/>
      <c r="F14" s="314"/>
      <c r="G14" s="315"/>
    </row>
    <row r="16" spans="2:20" ht="18.600000000000001" customHeight="1" x14ac:dyDescent="0.3">
      <c r="B16" s="88" t="s">
        <v>64</v>
      </c>
      <c r="C16" s="88"/>
      <c r="D16" s="89"/>
      <c r="E16" s="325" t="s">
        <v>65</v>
      </c>
      <c r="F16" s="325"/>
      <c r="G16" s="325"/>
      <c r="H16" s="325"/>
      <c r="I16" s="325"/>
      <c r="J16" s="325"/>
      <c r="K16" s="325"/>
      <c r="L16" s="90"/>
      <c r="M16" s="90"/>
      <c r="N16" s="90" t="s">
        <v>66</v>
      </c>
      <c r="O16" s="90"/>
      <c r="P16" s="90"/>
      <c r="Q16" s="90"/>
      <c r="R16" s="91"/>
      <c r="S16" s="307" t="s">
        <v>67</v>
      </c>
      <c r="T16" s="308"/>
    </row>
    <row r="17" spans="1:155" ht="43.5" customHeight="1" x14ac:dyDescent="0.25">
      <c r="A17" s="92"/>
      <c r="B17" s="324" t="s">
        <v>68</v>
      </c>
      <c r="C17" s="38"/>
      <c r="D17" s="39"/>
      <c r="E17" s="93" t="s">
        <v>69</v>
      </c>
      <c r="F17" s="93" t="s">
        <v>69</v>
      </c>
      <c r="G17" s="93" t="s">
        <v>69</v>
      </c>
      <c r="H17" s="93" t="s">
        <v>69</v>
      </c>
      <c r="I17" s="93" t="s">
        <v>69</v>
      </c>
      <c r="J17" s="93" t="s">
        <v>69</v>
      </c>
      <c r="K17" s="93" t="s">
        <v>69</v>
      </c>
      <c r="L17" s="37" t="s">
        <v>69</v>
      </c>
      <c r="M17" s="37" t="s">
        <v>69</v>
      </c>
      <c r="N17" s="37" t="s">
        <v>69</v>
      </c>
      <c r="O17" s="37" t="s">
        <v>69</v>
      </c>
      <c r="P17" s="37" t="s">
        <v>69</v>
      </c>
      <c r="Q17" s="37" t="s">
        <v>69</v>
      </c>
      <c r="R17" s="40" t="s">
        <v>69</v>
      </c>
      <c r="S17" s="94" t="s">
        <v>70</v>
      </c>
      <c r="T17" s="95" t="s">
        <v>71</v>
      </c>
      <c r="V17" s="96" t="s">
        <v>72</v>
      </c>
      <c r="W17" s="96"/>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row>
    <row r="18" spans="1:155" ht="14.45" customHeight="1" x14ac:dyDescent="0.25">
      <c r="B18" s="324"/>
      <c r="C18" s="38"/>
      <c r="D18" s="39"/>
      <c r="E18" s="97">
        <v>2029</v>
      </c>
      <c r="F18" s="97">
        <v>2028</v>
      </c>
      <c r="G18" s="97">
        <v>2027</v>
      </c>
      <c r="H18" s="97">
        <v>2026</v>
      </c>
      <c r="I18" s="97">
        <v>2025</v>
      </c>
      <c r="J18" s="97">
        <v>2024</v>
      </c>
      <c r="K18" s="97">
        <v>2023</v>
      </c>
      <c r="L18" s="39">
        <v>2022</v>
      </c>
      <c r="M18" s="39">
        <v>2021</v>
      </c>
      <c r="N18" s="39">
        <v>2020</v>
      </c>
      <c r="O18" s="39">
        <v>2019</v>
      </c>
      <c r="P18" s="39">
        <v>2018</v>
      </c>
      <c r="Q18" s="39">
        <v>2017</v>
      </c>
      <c r="R18" s="39">
        <v>2016</v>
      </c>
      <c r="S18" s="98"/>
      <c r="T18" s="99"/>
      <c r="V18" s="100" t="s">
        <v>73</v>
      </c>
      <c r="W18" s="100" t="s">
        <v>74</v>
      </c>
    </row>
    <row r="19" spans="1:155" ht="14.45" customHeight="1" x14ac:dyDescent="0.25">
      <c r="B19" s="101" t="s">
        <v>75</v>
      </c>
      <c r="C19" s="102"/>
      <c r="D19" s="102"/>
      <c r="E19" s="103"/>
      <c r="F19" s="103"/>
      <c r="G19" s="103"/>
      <c r="H19" s="103"/>
      <c r="I19" s="103"/>
      <c r="J19" s="103"/>
      <c r="K19" s="103"/>
      <c r="L19" s="102"/>
      <c r="M19" s="102"/>
      <c r="N19" s="102"/>
      <c r="O19" s="102"/>
      <c r="P19" s="102"/>
      <c r="Q19" s="102"/>
      <c r="R19" s="104"/>
      <c r="S19" s="105" t="b">
        <v>1</v>
      </c>
      <c r="T19" s="105" t="b">
        <v>1</v>
      </c>
      <c r="V19" s="106">
        <v>6</v>
      </c>
      <c r="W19" s="106">
        <v>7</v>
      </c>
    </row>
    <row r="20" spans="1:155" ht="14.45" customHeight="1" x14ac:dyDescent="0.25">
      <c r="B20" s="41" t="s">
        <v>76</v>
      </c>
      <c r="C20" s="41"/>
      <c r="D20" s="42"/>
      <c r="E20" s="107" t="s">
        <v>77</v>
      </c>
      <c r="F20" s="107" t="s">
        <v>77</v>
      </c>
      <c r="G20" s="107" t="s">
        <v>77</v>
      </c>
      <c r="H20" s="107" t="s">
        <v>77</v>
      </c>
      <c r="I20" s="107" t="s">
        <v>77</v>
      </c>
      <c r="J20" s="107" t="s">
        <v>77</v>
      </c>
      <c r="K20" s="107" t="s">
        <v>77</v>
      </c>
      <c r="L20" s="42" t="s">
        <v>77</v>
      </c>
      <c r="M20" s="42" t="s">
        <v>77</v>
      </c>
      <c r="N20" s="42" t="s">
        <v>77</v>
      </c>
      <c r="O20" s="42" t="s">
        <v>77</v>
      </c>
      <c r="P20" s="42" t="s">
        <v>77</v>
      </c>
      <c r="Q20" s="42" t="s">
        <v>77</v>
      </c>
      <c r="R20" s="43" t="s">
        <v>77</v>
      </c>
      <c r="S20" s="108"/>
      <c r="T20" s="108"/>
    </row>
    <row r="21" spans="1:155" ht="14.45" customHeight="1" x14ac:dyDescent="0.25">
      <c r="B21" s="109" t="s">
        <v>78</v>
      </c>
      <c r="C21" s="44"/>
      <c r="D21" s="102"/>
      <c r="E21" s="110"/>
      <c r="F21" s="110"/>
      <c r="G21" s="110"/>
      <c r="H21" s="110"/>
      <c r="I21" s="110"/>
      <c r="J21" s="110"/>
      <c r="K21" s="110"/>
      <c r="L21" s="111"/>
      <c r="M21" s="111"/>
      <c r="N21" s="111"/>
      <c r="O21" s="111"/>
      <c r="P21" s="111"/>
      <c r="Q21" s="111"/>
      <c r="R21" s="112"/>
      <c r="S21" s="113"/>
      <c r="T21" s="113"/>
      <c r="V21" s="106"/>
      <c r="W21" s="106"/>
    </row>
    <row r="22" spans="1:155" ht="14.45" customHeight="1" x14ac:dyDescent="0.25">
      <c r="B22" s="45" t="s">
        <v>79</v>
      </c>
      <c r="C22" s="45"/>
      <c r="D22" s="102"/>
      <c r="E22" s="103"/>
      <c r="F22" s="103"/>
      <c r="G22" s="103"/>
      <c r="H22" s="103"/>
      <c r="I22" s="103"/>
      <c r="J22" s="103"/>
      <c r="K22" s="103"/>
      <c r="L22" s="102"/>
      <c r="M22" s="102"/>
      <c r="N22" s="102"/>
      <c r="O22" s="102"/>
      <c r="P22" s="102"/>
      <c r="Q22" s="102"/>
      <c r="R22" s="104"/>
      <c r="S22" s="105" t="b">
        <v>1</v>
      </c>
      <c r="T22" s="105" t="b">
        <v>1</v>
      </c>
      <c r="V22" s="106">
        <v>6</v>
      </c>
      <c r="W22" s="106">
        <v>7</v>
      </c>
    </row>
    <row r="23" spans="1:155" ht="14.45" customHeight="1" x14ac:dyDescent="0.25">
      <c r="B23" s="45" t="s">
        <v>80</v>
      </c>
      <c r="C23" s="45"/>
      <c r="D23" s="102"/>
      <c r="E23" s="103"/>
      <c r="F23" s="103"/>
      <c r="G23" s="103"/>
      <c r="H23" s="103"/>
      <c r="I23" s="103"/>
      <c r="J23" s="103"/>
      <c r="K23" s="103"/>
      <c r="L23" s="102"/>
      <c r="M23" s="102"/>
      <c r="N23" s="102"/>
      <c r="O23" s="102"/>
      <c r="P23" s="102"/>
      <c r="Q23" s="102"/>
      <c r="R23" s="104"/>
      <c r="S23" s="105" t="b">
        <v>1</v>
      </c>
      <c r="T23" s="105" t="b">
        <v>1</v>
      </c>
      <c r="V23" s="106">
        <v>6</v>
      </c>
      <c r="W23" s="106">
        <v>7</v>
      </c>
    </row>
    <row r="24" spans="1:155" ht="14.45" customHeight="1" x14ac:dyDescent="0.25">
      <c r="B24" s="109" t="s">
        <v>81</v>
      </c>
      <c r="C24" s="44"/>
      <c r="D24" s="102"/>
      <c r="E24" s="103"/>
      <c r="F24" s="103"/>
      <c r="G24" s="103"/>
      <c r="H24" s="103"/>
      <c r="I24" s="103"/>
      <c r="J24" s="103"/>
      <c r="K24" s="103"/>
      <c r="L24" s="102"/>
      <c r="M24" s="102"/>
      <c r="N24" s="102"/>
      <c r="O24" s="102"/>
      <c r="P24" s="102"/>
      <c r="Q24" s="102"/>
      <c r="R24" s="104"/>
      <c r="S24" s="105" t="b">
        <v>1</v>
      </c>
      <c r="T24" s="105" t="b">
        <v>1</v>
      </c>
      <c r="V24" s="106">
        <v>6</v>
      </c>
      <c r="W24" s="106">
        <v>7</v>
      </c>
    </row>
    <row r="25" spans="1:155" ht="14.45" customHeight="1" x14ac:dyDescent="0.25">
      <c r="A25" s="92"/>
      <c r="B25" s="114" t="s">
        <v>82</v>
      </c>
      <c r="C25" s="44"/>
      <c r="D25" s="102"/>
      <c r="E25" s="103"/>
      <c r="F25" s="103"/>
      <c r="G25" s="103"/>
      <c r="H25" s="103"/>
      <c r="I25" s="103"/>
      <c r="J25" s="103"/>
      <c r="K25" s="103"/>
      <c r="L25" s="102"/>
      <c r="M25" s="102"/>
      <c r="N25" s="102"/>
      <c r="O25" s="102"/>
      <c r="P25" s="102"/>
      <c r="Q25" s="102"/>
      <c r="R25" s="104"/>
      <c r="S25" s="105" t="b">
        <v>1</v>
      </c>
      <c r="T25" s="105" t="b">
        <v>1</v>
      </c>
      <c r="V25" s="106">
        <v>6</v>
      </c>
      <c r="W25" s="106">
        <v>7</v>
      </c>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row>
    <row r="26" spans="1:155" ht="14.45" customHeight="1" x14ac:dyDescent="0.25">
      <c r="B26" s="44" t="s">
        <v>83</v>
      </c>
      <c r="C26" s="44"/>
      <c r="D26" s="102"/>
      <c r="E26" s="103"/>
      <c r="F26" s="103"/>
      <c r="G26" s="103"/>
      <c r="H26" s="103"/>
      <c r="I26" s="103"/>
      <c r="J26" s="103"/>
      <c r="K26" s="103"/>
      <c r="L26" s="102"/>
      <c r="M26" s="102"/>
      <c r="N26" s="102"/>
      <c r="O26" s="102"/>
      <c r="P26" s="102"/>
      <c r="Q26" s="102"/>
      <c r="R26" s="104"/>
      <c r="S26" s="105" t="b">
        <v>1</v>
      </c>
      <c r="T26" s="105" t="b">
        <v>1</v>
      </c>
      <c r="V26" s="106">
        <v>6</v>
      </c>
      <c r="W26" s="106">
        <v>7</v>
      </c>
    </row>
    <row r="27" spans="1:155" ht="14.45" customHeight="1" x14ac:dyDescent="0.25">
      <c r="B27" s="44" t="s">
        <v>84</v>
      </c>
      <c r="C27" s="44"/>
      <c r="D27" s="102"/>
      <c r="E27" s="110"/>
      <c r="F27" s="110"/>
      <c r="G27" s="110"/>
      <c r="H27" s="110"/>
      <c r="I27" s="110"/>
      <c r="J27" s="110"/>
      <c r="K27" s="110"/>
      <c r="L27" s="111"/>
      <c r="M27" s="111"/>
      <c r="N27" s="111"/>
      <c r="O27" s="111"/>
      <c r="P27" s="111"/>
      <c r="Q27" s="111"/>
      <c r="R27" s="112"/>
      <c r="S27" s="108"/>
      <c r="T27" s="108"/>
      <c r="V27" s="106"/>
      <c r="W27" s="106"/>
    </row>
    <row r="28" spans="1:155" ht="14.45" customHeight="1" x14ac:dyDescent="0.25">
      <c r="B28" s="45" t="s">
        <v>85</v>
      </c>
      <c r="C28" s="45"/>
      <c r="D28" s="102"/>
      <c r="E28" s="103"/>
      <c r="F28" s="103"/>
      <c r="G28" s="103"/>
      <c r="H28" s="103"/>
      <c r="I28" s="103"/>
      <c r="J28" s="103"/>
      <c r="K28" s="103"/>
      <c r="L28" s="102"/>
      <c r="M28" s="102"/>
      <c r="N28" s="102"/>
      <c r="O28" s="102"/>
      <c r="P28" s="102"/>
      <c r="Q28" s="102"/>
      <c r="R28" s="104"/>
      <c r="S28" s="105" t="b">
        <v>1</v>
      </c>
      <c r="T28" s="105" t="b">
        <v>1</v>
      </c>
      <c r="V28" s="106">
        <v>6</v>
      </c>
      <c r="W28" s="106">
        <v>7</v>
      </c>
    </row>
    <row r="29" spans="1:155" ht="14.45" customHeight="1" x14ac:dyDescent="0.25">
      <c r="B29" s="45" t="s">
        <v>86</v>
      </c>
      <c r="C29" s="45"/>
      <c r="D29" s="102"/>
      <c r="E29" s="103"/>
      <c r="F29" s="103"/>
      <c r="G29" s="103"/>
      <c r="H29" s="103"/>
      <c r="I29" s="103"/>
      <c r="J29" s="103"/>
      <c r="K29" s="103"/>
      <c r="L29" s="102"/>
      <c r="M29" s="102"/>
      <c r="N29" s="102"/>
      <c r="O29" s="102"/>
      <c r="P29" s="102"/>
      <c r="Q29" s="102"/>
      <c r="R29" s="104"/>
      <c r="S29" s="108"/>
      <c r="T29" s="108"/>
      <c r="V29" s="106"/>
      <c r="W29" s="106"/>
    </row>
    <row r="30" spans="1:155" ht="14.45" customHeight="1" x14ac:dyDescent="0.25">
      <c r="B30" s="45" t="s">
        <v>87</v>
      </c>
      <c r="C30" s="45"/>
      <c r="D30" s="102"/>
      <c r="E30" s="103"/>
      <c r="F30" s="103"/>
      <c r="G30" s="103"/>
      <c r="H30" s="103"/>
      <c r="I30" s="103"/>
      <c r="J30" s="103"/>
      <c r="K30" s="103"/>
      <c r="L30" s="102"/>
      <c r="M30" s="102"/>
      <c r="N30" s="102"/>
      <c r="O30" s="102"/>
      <c r="P30" s="102"/>
      <c r="Q30" s="102"/>
      <c r="R30" s="104"/>
      <c r="S30" s="108"/>
      <c r="T30" s="108"/>
      <c r="V30" s="106"/>
      <c r="W30" s="106"/>
    </row>
    <row r="31" spans="1:155" ht="14.45" customHeight="1" x14ac:dyDescent="0.25">
      <c r="B31" s="46" t="s">
        <v>88</v>
      </c>
      <c r="C31" s="46"/>
      <c r="D31" s="115"/>
      <c r="E31" s="116">
        <v>0</v>
      </c>
      <c r="F31" s="116">
        <v>0</v>
      </c>
      <c r="G31" s="116">
        <v>0</v>
      </c>
      <c r="H31" s="116">
        <v>0</v>
      </c>
      <c r="I31" s="116">
        <v>0</v>
      </c>
      <c r="J31" s="116">
        <v>0</v>
      </c>
      <c r="K31" s="116">
        <v>0</v>
      </c>
      <c r="L31" s="117">
        <v>0</v>
      </c>
      <c r="M31" s="117">
        <v>0</v>
      </c>
      <c r="N31" s="117">
        <v>0</v>
      </c>
      <c r="O31" s="117">
        <v>0</v>
      </c>
      <c r="P31" s="117">
        <v>0</v>
      </c>
      <c r="Q31" s="117">
        <v>0</v>
      </c>
      <c r="R31" s="118">
        <v>0</v>
      </c>
      <c r="S31" s="108"/>
      <c r="T31" s="108"/>
    </row>
    <row r="32" spans="1:155" ht="14.45" customHeight="1" x14ac:dyDescent="0.25">
      <c r="B32" s="47"/>
      <c r="C32" s="47"/>
      <c r="D32" s="48"/>
      <c r="E32" s="48"/>
      <c r="F32" s="48"/>
      <c r="G32" s="48"/>
      <c r="H32" s="48"/>
      <c r="I32" s="48"/>
      <c r="J32" s="48"/>
      <c r="K32" s="48"/>
      <c r="L32" s="48"/>
      <c r="M32" s="48"/>
      <c r="N32" s="48"/>
      <c r="O32" s="48"/>
      <c r="P32" s="48"/>
      <c r="Q32" s="48"/>
      <c r="R32" s="49"/>
      <c r="S32" s="108"/>
      <c r="T32" s="108"/>
    </row>
    <row r="33" spans="1:155" ht="14.45" customHeight="1" x14ac:dyDescent="0.25">
      <c r="B33" s="41" t="s">
        <v>89</v>
      </c>
      <c r="C33" s="41"/>
      <c r="D33" s="50"/>
      <c r="E33" s="119" t="s">
        <v>90</v>
      </c>
      <c r="F33" s="119" t="s">
        <v>90</v>
      </c>
      <c r="G33" s="119" t="s">
        <v>90</v>
      </c>
      <c r="H33" s="119" t="s">
        <v>90</v>
      </c>
      <c r="I33" s="119" t="s">
        <v>90</v>
      </c>
      <c r="J33" s="119" t="s">
        <v>90</v>
      </c>
      <c r="K33" s="119" t="s">
        <v>90</v>
      </c>
      <c r="L33" s="50" t="s">
        <v>90</v>
      </c>
      <c r="M33" s="50" t="s">
        <v>90</v>
      </c>
      <c r="N33" s="50" t="s">
        <v>90</v>
      </c>
      <c r="O33" s="50" t="s">
        <v>90</v>
      </c>
      <c r="P33" s="50" t="s">
        <v>90</v>
      </c>
      <c r="Q33" s="50" t="s">
        <v>90</v>
      </c>
      <c r="R33" s="51" t="s">
        <v>90</v>
      </c>
      <c r="S33" s="108"/>
      <c r="T33" s="108"/>
    </row>
    <row r="34" spans="1:155" ht="14.45" customHeight="1" x14ac:dyDescent="0.25">
      <c r="B34" s="44" t="s">
        <v>91</v>
      </c>
      <c r="C34" s="44"/>
      <c r="D34" s="120"/>
      <c r="E34" s="121"/>
      <c r="F34" s="121"/>
      <c r="G34" s="121"/>
      <c r="H34" s="121"/>
      <c r="I34" s="121"/>
      <c r="J34" s="121"/>
      <c r="K34" s="121"/>
      <c r="L34" s="120"/>
      <c r="M34" s="120"/>
      <c r="N34" s="120"/>
      <c r="O34" s="120"/>
      <c r="P34" s="120"/>
      <c r="Q34" s="120"/>
      <c r="R34" s="122"/>
      <c r="S34" s="105" t="b">
        <v>1</v>
      </c>
      <c r="T34" s="105" t="b">
        <v>1</v>
      </c>
      <c r="V34" s="106">
        <v>6</v>
      </c>
      <c r="W34" s="106">
        <v>7</v>
      </c>
    </row>
    <row r="35" spans="1:155" ht="14.45" customHeight="1" x14ac:dyDescent="0.25">
      <c r="B35" s="44" t="s">
        <v>92</v>
      </c>
      <c r="C35" s="44"/>
      <c r="D35" s="120"/>
      <c r="E35" s="121"/>
      <c r="F35" s="121"/>
      <c r="G35" s="121"/>
      <c r="H35" s="121"/>
      <c r="I35" s="121"/>
      <c r="J35" s="121"/>
      <c r="K35" s="121"/>
      <c r="L35" s="120"/>
      <c r="M35" s="120"/>
      <c r="N35" s="120"/>
      <c r="O35" s="120"/>
      <c r="P35" s="120"/>
      <c r="Q35" s="120"/>
      <c r="R35" s="122"/>
      <c r="S35" s="105" t="b">
        <v>1</v>
      </c>
      <c r="T35" s="105" t="b">
        <v>1</v>
      </c>
      <c r="V35" s="106">
        <v>6</v>
      </c>
      <c r="W35" s="106">
        <v>7</v>
      </c>
    </row>
    <row r="36" spans="1:155" ht="14.45" customHeight="1" x14ac:dyDescent="0.25">
      <c r="B36" s="46" t="s">
        <v>93</v>
      </c>
      <c r="C36" s="46"/>
      <c r="D36" s="123"/>
      <c r="E36" s="124">
        <v>0</v>
      </c>
      <c r="F36" s="124">
        <v>0</v>
      </c>
      <c r="G36" s="124">
        <v>0</v>
      </c>
      <c r="H36" s="124">
        <v>0</v>
      </c>
      <c r="I36" s="124">
        <v>0</v>
      </c>
      <c r="J36" s="124">
        <v>0</v>
      </c>
      <c r="K36" s="124">
        <v>0</v>
      </c>
      <c r="L36" s="123">
        <v>0</v>
      </c>
      <c r="M36" s="123">
        <v>0</v>
      </c>
      <c r="N36" s="123">
        <v>0</v>
      </c>
      <c r="O36" s="123">
        <v>0</v>
      </c>
      <c r="P36" s="123">
        <v>0</v>
      </c>
      <c r="Q36" s="123">
        <v>0</v>
      </c>
      <c r="R36" s="125">
        <v>0</v>
      </c>
      <c r="S36" s="108"/>
      <c r="T36" s="108"/>
    </row>
    <row r="37" spans="1:155" ht="14.45" customHeight="1" x14ac:dyDescent="0.2">
      <c r="B37" s="47"/>
      <c r="C37" s="47"/>
      <c r="D37" s="48"/>
      <c r="E37" s="48"/>
      <c r="F37" s="48"/>
      <c r="G37" s="48"/>
      <c r="H37" s="48"/>
      <c r="I37" s="48"/>
      <c r="J37" s="48"/>
      <c r="K37" s="48"/>
      <c r="L37" s="48"/>
      <c r="M37" s="48"/>
      <c r="N37" s="48"/>
      <c r="O37" s="48"/>
      <c r="P37" s="48"/>
      <c r="Q37" s="48"/>
      <c r="R37" s="48"/>
    </row>
    <row r="38" spans="1:155" ht="14.45" customHeight="1" x14ac:dyDescent="0.25">
      <c r="B38" s="52" t="s">
        <v>94</v>
      </c>
      <c r="C38" s="52"/>
      <c r="D38" s="126"/>
      <c r="E38" s="124">
        <v>0</v>
      </c>
      <c r="F38" s="124">
        <v>0</v>
      </c>
      <c r="G38" s="124">
        <v>0</v>
      </c>
      <c r="H38" s="124">
        <v>0</v>
      </c>
      <c r="I38" s="124">
        <v>0</v>
      </c>
      <c r="J38" s="124">
        <v>0</v>
      </c>
      <c r="K38" s="124">
        <v>0</v>
      </c>
      <c r="L38" s="127">
        <v>0</v>
      </c>
      <c r="M38" s="127">
        <v>0</v>
      </c>
      <c r="N38" s="127">
        <v>0</v>
      </c>
      <c r="O38" s="127">
        <v>0</v>
      </c>
      <c r="P38" s="127">
        <v>0</v>
      </c>
      <c r="Q38" s="127">
        <v>0</v>
      </c>
      <c r="R38" s="127">
        <v>0</v>
      </c>
    </row>
    <row r="39" spans="1:155" ht="14.45" customHeight="1" x14ac:dyDescent="0.2">
      <c r="B39" s="53" t="s">
        <v>95</v>
      </c>
      <c r="C39" s="53"/>
      <c r="D39" s="128"/>
      <c r="E39" s="121"/>
      <c r="F39" s="121"/>
      <c r="G39" s="121"/>
      <c r="H39" s="121"/>
      <c r="I39" s="121"/>
      <c r="J39" s="121"/>
      <c r="K39" s="121"/>
      <c r="L39" s="128"/>
      <c r="M39" s="128"/>
      <c r="N39" s="128"/>
      <c r="O39" s="128"/>
      <c r="P39" s="128"/>
      <c r="Q39" s="128"/>
      <c r="R39" s="128"/>
    </row>
    <row r="40" spans="1:155" ht="14.45" customHeight="1" x14ac:dyDescent="0.2">
      <c r="B40" s="53" t="s">
        <v>96</v>
      </c>
      <c r="C40" s="53"/>
      <c r="D40" s="128"/>
      <c r="E40" s="121"/>
      <c r="F40" s="121"/>
      <c r="G40" s="121"/>
      <c r="H40" s="121"/>
      <c r="I40" s="121"/>
      <c r="J40" s="121"/>
      <c r="K40" s="121"/>
      <c r="L40" s="128"/>
      <c r="M40" s="128"/>
      <c r="N40" s="128"/>
      <c r="O40" s="128"/>
      <c r="P40" s="128"/>
      <c r="Q40" s="128"/>
      <c r="R40" s="128"/>
    </row>
    <row r="41" spans="1:155" ht="14.45" customHeight="1" x14ac:dyDescent="0.25">
      <c r="B41" s="52" t="s">
        <v>97</v>
      </c>
      <c r="C41" s="52"/>
      <c r="D41" s="126"/>
      <c r="E41" s="124">
        <v>0</v>
      </c>
      <c r="F41" s="124">
        <v>0</v>
      </c>
      <c r="G41" s="124">
        <v>0</v>
      </c>
      <c r="H41" s="124">
        <v>0</v>
      </c>
      <c r="I41" s="124">
        <v>0</v>
      </c>
      <c r="J41" s="124">
        <v>0</v>
      </c>
      <c r="K41" s="124">
        <v>0</v>
      </c>
      <c r="L41" s="127">
        <v>0</v>
      </c>
      <c r="M41" s="127">
        <v>0</v>
      </c>
      <c r="N41" s="127">
        <v>0</v>
      </c>
      <c r="O41" s="127">
        <v>0</v>
      </c>
      <c r="P41" s="127">
        <v>0</v>
      </c>
      <c r="Q41" s="127">
        <v>0</v>
      </c>
      <c r="R41" s="127">
        <v>0</v>
      </c>
    </row>
    <row r="42" spans="1:155" ht="14.45" customHeight="1" x14ac:dyDescent="0.2">
      <c r="B42" s="53" t="s">
        <v>98</v>
      </c>
      <c r="C42" s="53"/>
      <c r="D42" s="128"/>
      <c r="E42" s="121"/>
      <c r="F42" s="121"/>
      <c r="G42" s="121"/>
      <c r="H42" s="121"/>
      <c r="I42" s="121"/>
      <c r="J42" s="121"/>
      <c r="K42" s="121"/>
      <c r="L42" s="128"/>
      <c r="M42" s="128"/>
      <c r="N42" s="128"/>
      <c r="O42" s="128"/>
      <c r="P42" s="128"/>
      <c r="Q42" s="128"/>
      <c r="R42" s="128"/>
    </row>
    <row r="43" spans="1:155" ht="14.45" customHeight="1" x14ac:dyDescent="0.25">
      <c r="A43" s="92"/>
      <c r="B43" s="53" t="s">
        <v>99</v>
      </c>
      <c r="C43" s="53"/>
      <c r="D43" s="128"/>
      <c r="E43" s="121"/>
      <c r="F43" s="121"/>
      <c r="G43" s="121"/>
      <c r="H43" s="121"/>
      <c r="I43" s="121"/>
      <c r="J43" s="121"/>
      <c r="K43" s="121"/>
      <c r="L43" s="128"/>
      <c r="M43" s="128"/>
      <c r="N43" s="128"/>
      <c r="O43" s="128"/>
      <c r="P43" s="128"/>
      <c r="Q43" s="128"/>
      <c r="R43" s="128"/>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row>
    <row r="44" spans="1:155" ht="14.45" customHeight="1" x14ac:dyDescent="0.25">
      <c r="B44" s="52" t="s">
        <v>100</v>
      </c>
      <c r="C44" s="52"/>
      <c r="D44" s="126"/>
      <c r="E44" s="124">
        <v>0</v>
      </c>
      <c r="F44" s="124">
        <v>0</v>
      </c>
      <c r="G44" s="124">
        <v>0</v>
      </c>
      <c r="H44" s="124">
        <v>0</v>
      </c>
      <c r="I44" s="124">
        <v>0</v>
      </c>
      <c r="J44" s="124">
        <v>0</v>
      </c>
      <c r="K44" s="124">
        <v>0</v>
      </c>
      <c r="L44" s="127">
        <v>0</v>
      </c>
      <c r="M44" s="127">
        <v>0</v>
      </c>
      <c r="N44" s="127">
        <v>0</v>
      </c>
      <c r="O44" s="127">
        <v>0</v>
      </c>
      <c r="P44" s="127">
        <v>0</v>
      </c>
      <c r="Q44" s="127">
        <v>0</v>
      </c>
      <c r="R44" s="127">
        <v>0</v>
      </c>
    </row>
    <row r="45" spans="1:155" ht="14.45" customHeight="1" x14ac:dyDescent="0.25">
      <c r="A45" s="92"/>
      <c r="B45" s="54"/>
      <c r="C45" s="54"/>
      <c r="D45" s="129"/>
      <c r="E45" s="129"/>
      <c r="F45" s="129"/>
      <c r="G45" s="129"/>
      <c r="H45" s="129"/>
      <c r="I45" s="129"/>
      <c r="J45" s="129"/>
      <c r="K45" s="129"/>
      <c r="L45" s="129"/>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row>
    <row r="46" spans="1:155" ht="14.45" customHeight="1" x14ac:dyDescent="0.25">
      <c r="A46" s="92"/>
      <c r="B46" s="130" t="s">
        <v>101</v>
      </c>
      <c r="C46" s="54"/>
      <c r="D46" s="129"/>
      <c r="E46" s="129"/>
      <c r="F46" s="129"/>
      <c r="G46" s="129"/>
      <c r="H46" s="129"/>
      <c r="I46" s="129"/>
      <c r="J46" s="129"/>
      <c r="K46" s="129"/>
      <c r="L46" s="129"/>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c r="EO46" s="92"/>
      <c r="EP46" s="92"/>
      <c r="EQ46" s="92"/>
      <c r="ER46" s="92"/>
      <c r="ES46" s="92"/>
      <c r="ET46" s="92"/>
      <c r="EU46" s="92"/>
      <c r="EV46" s="92"/>
      <c r="EW46" s="92"/>
      <c r="EX46" s="92"/>
      <c r="EY46" s="92"/>
    </row>
    <row r="48" spans="1:155" ht="47.45" customHeight="1" x14ac:dyDescent="0.2">
      <c r="B48" s="317" t="s">
        <v>102</v>
      </c>
      <c r="C48" s="318"/>
      <c r="D48" s="318"/>
      <c r="E48" s="319" t="s">
        <v>248</v>
      </c>
      <c r="F48" s="319"/>
      <c r="G48" s="319"/>
      <c r="H48" s="319"/>
      <c r="I48" s="319"/>
      <c r="J48" s="319"/>
      <c r="K48" s="319"/>
      <c r="L48" s="319"/>
      <c r="M48" s="319"/>
      <c r="N48" s="319"/>
      <c r="O48" s="319"/>
      <c r="P48" s="319"/>
      <c r="Q48" s="319"/>
      <c r="R48" s="319"/>
    </row>
    <row r="49" spans="1:155" ht="30" customHeight="1" x14ac:dyDescent="0.3">
      <c r="B49" s="318"/>
      <c r="C49" s="318"/>
      <c r="D49" s="318"/>
      <c r="E49" s="320" t="s">
        <v>103</v>
      </c>
      <c r="F49" s="320"/>
      <c r="G49" s="320"/>
      <c r="H49" s="320"/>
      <c r="I49" s="320"/>
      <c r="J49" s="320"/>
      <c r="K49" s="320"/>
      <c r="L49" s="318" t="s">
        <v>104</v>
      </c>
      <c r="M49" s="318"/>
      <c r="N49" s="318"/>
      <c r="O49" s="318"/>
      <c r="P49" s="318"/>
      <c r="Q49" s="318"/>
      <c r="R49" s="321"/>
      <c r="S49" s="322" t="s">
        <v>67</v>
      </c>
      <c r="T49" s="323"/>
      <c r="U49" s="134"/>
      <c r="V49" s="316" t="s">
        <v>72</v>
      </c>
      <c r="W49" s="316"/>
    </row>
    <row r="50" spans="1:155" ht="29.1" customHeight="1" x14ac:dyDescent="0.25">
      <c r="B50" s="318" t="s">
        <v>105</v>
      </c>
      <c r="C50" s="131"/>
      <c r="D50" s="131"/>
      <c r="E50" s="135" t="s">
        <v>69</v>
      </c>
      <c r="F50" s="135" t="s">
        <v>69</v>
      </c>
      <c r="G50" s="135" t="s">
        <v>69</v>
      </c>
      <c r="H50" s="135" t="s">
        <v>69</v>
      </c>
      <c r="I50" s="135" t="s">
        <v>69</v>
      </c>
      <c r="J50" s="135" t="s">
        <v>69</v>
      </c>
      <c r="K50" s="135" t="s">
        <v>69</v>
      </c>
      <c r="L50" s="132" t="s">
        <v>69</v>
      </c>
      <c r="M50" s="132" t="s">
        <v>69</v>
      </c>
      <c r="N50" s="132" t="s">
        <v>69</v>
      </c>
      <c r="O50" s="132" t="s">
        <v>69</v>
      </c>
      <c r="P50" s="132" t="s">
        <v>69</v>
      </c>
      <c r="Q50" s="132" t="s">
        <v>69</v>
      </c>
      <c r="R50" s="136" t="s">
        <v>69</v>
      </c>
      <c r="S50" s="94" t="s">
        <v>70</v>
      </c>
      <c r="T50" s="95" t="s">
        <v>71</v>
      </c>
      <c r="V50" s="134"/>
      <c r="W50" s="100" t="s">
        <v>73</v>
      </c>
      <c r="X50" s="100" t="s">
        <v>74</v>
      </c>
    </row>
    <row r="51" spans="1:155" ht="15" customHeight="1" x14ac:dyDescent="0.25">
      <c r="B51" s="318"/>
      <c r="C51" s="131"/>
      <c r="D51" s="131"/>
      <c r="E51" s="137">
        <v>2029</v>
      </c>
      <c r="F51" s="137">
        <v>2028</v>
      </c>
      <c r="G51" s="137">
        <v>2027</v>
      </c>
      <c r="H51" s="137">
        <v>2026</v>
      </c>
      <c r="I51" s="137">
        <v>2025</v>
      </c>
      <c r="J51" s="137">
        <v>2024</v>
      </c>
      <c r="K51" s="137">
        <v>2023</v>
      </c>
      <c r="L51" s="138">
        <v>2022</v>
      </c>
      <c r="M51" s="138">
        <v>2021</v>
      </c>
      <c r="N51" s="138">
        <v>2020</v>
      </c>
      <c r="O51" s="138">
        <v>2019</v>
      </c>
      <c r="P51" s="138">
        <v>2018</v>
      </c>
      <c r="Q51" s="138">
        <v>2017</v>
      </c>
      <c r="R51" s="139">
        <v>2016</v>
      </c>
      <c r="S51" s="98"/>
      <c r="T51" s="99"/>
      <c r="V51" s="134"/>
      <c r="W51" s="134"/>
      <c r="X51" s="134"/>
    </row>
    <row r="52" spans="1:155" ht="14.45" customHeight="1" x14ac:dyDescent="0.25">
      <c r="B52" s="140" t="s">
        <v>106</v>
      </c>
      <c r="C52" s="140"/>
      <c r="D52" s="141" t="s">
        <v>107</v>
      </c>
      <c r="E52" s="142" t="s">
        <v>77</v>
      </c>
      <c r="F52" s="142" t="s">
        <v>77</v>
      </c>
      <c r="G52" s="142" t="s">
        <v>77</v>
      </c>
      <c r="H52" s="142" t="s">
        <v>77</v>
      </c>
      <c r="I52" s="142" t="s">
        <v>77</v>
      </c>
      <c r="J52" s="142" t="s">
        <v>77</v>
      </c>
      <c r="K52" s="142" t="s">
        <v>77</v>
      </c>
      <c r="L52" s="143" t="s">
        <v>77</v>
      </c>
      <c r="M52" s="144" t="s">
        <v>77</v>
      </c>
      <c r="N52" s="144" t="s">
        <v>77</v>
      </c>
      <c r="O52" s="144" t="s">
        <v>77</v>
      </c>
      <c r="P52" s="144" t="s">
        <v>77</v>
      </c>
      <c r="Q52" s="144" t="s">
        <v>77</v>
      </c>
      <c r="R52" s="145" t="s">
        <v>77</v>
      </c>
      <c r="S52" s="108"/>
      <c r="T52" s="108"/>
    </row>
    <row r="53" spans="1:155" ht="14.45" customHeight="1" x14ac:dyDescent="0.25">
      <c r="B53" s="146" t="s">
        <v>108</v>
      </c>
      <c r="C53" s="146"/>
      <c r="D53" s="147">
        <v>1</v>
      </c>
      <c r="E53" s="148"/>
      <c r="F53" s="148"/>
      <c r="G53" s="148"/>
      <c r="H53" s="148"/>
      <c r="I53" s="148"/>
      <c r="J53" s="148"/>
      <c r="K53" s="148"/>
      <c r="L53" s="149"/>
      <c r="M53" s="146"/>
      <c r="N53" s="146"/>
      <c r="O53" s="146"/>
      <c r="P53" s="146"/>
      <c r="Q53" s="146"/>
      <c r="R53" s="150"/>
      <c r="S53" s="105" t="b">
        <v>0</v>
      </c>
      <c r="T53" s="105" t="b">
        <v>0</v>
      </c>
      <c r="W53" s="106">
        <v>6</v>
      </c>
      <c r="X53" s="106">
        <v>7</v>
      </c>
    </row>
    <row r="54" spans="1:155" ht="14.45" customHeight="1" x14ac:dyDescent="0.25">
      <c r="B54" s="146" t="s">
        <v>109</v>
      </c>
      <c r="C54" s="146"/>
      <c r="D54" s="147">
        <v>2</v>
      </c>
      <c r="E54" s="148"/>
      <c r="F54" s="148"/>
      <c r="G54" s="148"/>
      <c r="H54" s="148"/>
      <c r="I54" s="148"/>
      <c r="J54" s="148"/>
      <c r="K54" s="148"/>
      <c r="L54" s="149"/>
      <c r="M54" s="146"/>
      <c r="N54" s="146"/>
      <c r="O54" s="146"/>
      <c r="P54" s="146"/>
      <c r="Q54" s="146"/>
      <c r="R54" s="150"/>
      <c r="S54" s="105" t="b">
        <v>0</v>
      </c>
      <c r="T54" s="105" t="b">
        <v>0</v>
      </c>
      <c r="W54" s="106">
        <v>6</v>
      </c>
      <c r="X54" s="106">
        <v>7</v>
      </c>
    </row>
    <row r="55" spans="1:155" ht="14.45" customHeight="1" x14ac:dyDescent="0.25">
      <c r="B55" s="146" t="s">
        <v>110</v>
      </c>
      <c r="C55" s="146"/>
      <c r="D55" s="147">
        <v>3</v>
      </c>
      <c r="E55" s="148"/>
      <c r="F55" s="148"/>
      <c r="G55" s="148"/>
      <c r="H55" s="148"/>
      <c r="I55" s="148"/>
      <c r="J55" s="148"/>
      <c r="K55" s="148"/>
      <c r="L55" s="149"/>
      <c r="M55" s="146"/>
      <c r="N55" s="146"/>
      <c r="O55" s="146"/>
      <c r="P55" s="146"/>
      <c r="Q55" s="146"/>
      <c r="R55" s="150"/>
      <c r="S55" s="105" t="b">
        <v>0</v>
      </c>
      <c r="T55" s="105" t="b">
        <v>0</v>
      </c>
      <c r="W55" s="106">
        <v>6</v>
      </c>
      <c r="X55" s="106">
        <v>7</v>
      </c>
    </row>
    <row r="56" spans="1:155" ht="14.45" customHeight="1" x14ac:dyDescent="0.25">
      <c r="A56" s="92"/>
      <c r="B56" s="146" t="s">
        <v>24</v>
      </c>
      <c r="C56" s="146"/>
      <c r="D56" s="147">
        <v>4</v>
      </c>
      <c r="E56" s="148"/>
      <c r="F56" s="148"/>
      <c r="G56" s="148"/>
      <c r="H56" s="148"/>
      <c r="I56" s="148"/>
      <c r="J56" s="148"/>
      <c r="K56" s="148"/>
      <c r="L56" s="149"/>
      <c r="M56" s="146"/>
      <c r="N56" s="146"/>
      <c r="O56" s="146"/>
      <c r="P56" s="146"/>
      <c r="Q56" s="146"/>
      <c r="R56" s="150"/>
      <c r="S56" s="105" t="b">
        <v>0</v>
      </c>
      <c r="T56" s="105" t="b">
        <v>0</v>
      </c>
      <c r="V56" s="92"/>
      <c r="W56" s="106">
        <v>6</v>
      </c>
      <c r="X56" s="106">
        <v>7</v>
      </c>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row>
    <row r="57" spans="1:155" ht="14.45" customHeight="1" x14ac:dyDescent="0.25">
      <c r="B57" s="146" t="s">
        <v>111</v>
      </c>
      <c r="C57" s="146"/>
      <c r="D57" s="147">
        <v>5</v>
      </c>
      <c r="E57" s="148"/>
      <c r="F57" s="148"/>
      <c r="G57" s="148"/>
      <c r="H57" s="148"/>
      <c r="I57" s="148"/>
      <c r="J57" s="148"/>
      <c r="K57" s="148"/>
      <c r="L57" s="149"/>
      <c r="M57" s="146"/>
      <c r="N57" s="146"/>
      <c r="O57" s="146"/>
      <c r="P57" s="146"/>
      <c r="Q57" s="146"/>
      <c r="R57" s="150"/>
      <c r="S57" s="105" t="b">
        <v>0</v>
      </c>
      <c r="T57" s="105" t="b">
        <v>0</v>
      </c>
      <c r="W57" s="106">
        <v>6</v>
      </c>
      <c r="X57" s="106">
        <v>7</v>
      </c>
    </row>
    <row r="58" spans="1:155" ht="14.45" customHeight="1" x14ac:dyDescent="0.25">
      <c r="B58" s="146" t="s">
        <v>112</v>
      </c>
      <c r="C58" s="146"/>
      <c r="D58" s="147">
        <v>6</v>
      </c>
      <c r="E58" s="148"/>
      <c r="F58" s="148"/>
      <c r="G58" s="148"/>
      <c r="H58" s="148"/>
      <c r="I58" s="148"/>
      <c r="J58" s="148"/>
      <c r="K58" s="148"/>
      <c r="L58" s="149"/>
      <c r="M58" s="146"/>
      <c r="N58" s="146"/>
      <c r="O58" s="146"/>
      <c r="P58" s="146"/>
      <c r="Q58" s="146"/>
      <c r="R58" s="150"/>
      <c r="S58" s="105" t="b">
        <v>0</v>
      </c>
      <c r="T58" s="105" t="b">
        <v>0</v>
      </c>
      <c r="W58" s="106">
        <v>6</v>
      </c>
      <c r="X58" s="106">
        <v>7</v>
      </c>
    </row>
    <row r="59" spans="1:155" ht="14.45" customHeight="1" x14ac:dyDescent="0.25">
      <c r="B59" s="146" t="s">
        <v>27</v>
      </c>
      <c r="C59" s="146"/>
      <c r="D59" s="147">
        <v>7</v>
      </c>
      <c r="E59" s="148"/>
      <c r="F59" s="148"/>
      <c r="G59" s="148"/>
      <c r="H59" s="148"/>
      <c r="I59" s="148"/>
      <c r="J59" s="148"/>
      <c r="K59" s="148"/>
      <c r="L59" s="149"/>
      <c r="M59" s="146"/>
      <c r="N59" s="146"/>
      <c r="O59" s="146"/>
      <c r="P59" s="146"/>
      <c r="Q59" s="146"/>
      <c r="R59" s="150"/>
      <c r="S59" s="105" t="b">
        <v>0</v>
      </c>
      <c r="T59" s="105" t="b">
        <v>0</v>
      </c>
      <c r="W59" s="106">
        <v>6</v>
      </c>
      <c r="X59" s="106">
        <v>7</v>
      </c>
    </row>
    <row r="60" spans="1:155" ht="14.45" customHeight="1" x14ac:dyDescent="0.25">
      <c r="B60" s="146" t="s">
        <v>113</v>
      </c>
      <c r="C60" s="146"/>
      <c r="D60" s="147">
        <v>8</v>
      </c>
      <c r="E60" s="148"/>
      <c r="F60" s="148"/>
      <c r="G60" s="148"/>
      <c r="H60" s="148"/>
      <c r="I60" s="148"/>
      <c r="J60" s="148"/>
      <c r="K60" s="148"/>
      <c r="L60" s="149"/>
      <c r="M60" s="146"/>
      <c r="N60" s="146"/>
      <c r="O60" s="146"/>
      <c r="P60" s="146"/>
      <c r="Q60" s="146"/>
      <c r="R60" s="150"/>
      <c r="S60" s="105" t="b">
        <v>0</v>
      </c>
      <c r="T60" s="105" t="b">
        <v>0</v>
      </c>
      <c r="W60" s="106">
        <v>6</v>
      </c>
      <c r="X60" s="106">
        <v>7</v>
      </c>
    </row>
    <row r="61" spans="1:155" ht="14.45" customHeight="1" x14ac:dyDescent="0.25">
      <c r="A61" s="86"/>
      <c r="B61" s="146" t="s">
        <v>114</v>
      </c>
      <c r="C61" s="146"/>
      <c r="D61" s="147">
        <v>9</v>
      </c>
      <c r="E61" s="148"/>
      <c r="F61" s="148"/>
      <c r="G61" s="148"/>
      <c r="H61" s="148"/>
      <c r="I61" s="148"/>
      <c r="J61" s="148"/>
      <c r="K61" s="148"/>
      <c r="L61" s="149"/>
      <c r="M61" s="146"/>
      <c r="N61" s="146"/>
      <c r="O61" s="146"/>
      <c r="P61" s="146"/>
      <c r="Q61" s="146"/>
      <c r="R61" s="150"/>
      <c r="S61" s="105" t="b">
        <v>0</v>
      </c>
      <c r="T61" s="105" t="b">
        <v>0</v>
      </c>
      <c r="W61" s="106">
        <v>6</v>
      </c>
      <c r="X61" s="106">
        <v>7</v>
      </c>
    </row>
    <row r="62" spans="1:155" ht="14.45" customHeight="1" x14ac:dyDescent="0.25">
      <c r="B62" s="146"/>
      <c r="C62" s="146"/>
      <c r="D62" s="147">
        <v>10</v>
      </c>
      <c r="E62" s="148"/>
      <c r="F62" s="148"/>
      <c r="G62" s="148"/>
      <c r="H62" s="148"/>
      <c r="I62" s="148"/>
      <c r="J62" s="148"/>
      <c r="K62" s="148"/>
      <c r="L62" s="149"/>
      <c r="M62" s="146"/>
      <c r="N62" s="146"/>
      <c r="O62" s="146"/>
      <c r="P62" s="146"/>
      <c r="Q62" s="146"/>
      <c r="R62" s="150"/>
      <c r="S62" s="108"/>
      <c r="T62" s="108"/>
    </row>
    <row r="63" spans="1:155" ht="14.45" customHeight="1" x14ac:dyDescent="0.25">
      <c r="B63" s="146"/>
      <c r="C63" s="146"/>
      <c r="D63" s="147">
        <v>11</v>
      </c>
      <c r="E63" s="148"/>
      <c r="F63" s="148"/>
      <c r="G63" s="148"/>
      <c r="H63" s="148"/>
      <c r="I63" s="148"/>
      <c r="J63" s="148"/>
      <c r="K63" s="148"/>
      <c r="L63" s="149"/>
      <c r="M63" s="146"/>
      <c r="N63" s="146"/>
      <c r="O63" s="146"/>
      <c r="P63" s="146"/>
      <c r="Q63" s="146"/>
      <c r="R63" s="150"/>
      <c r="S63" s="108"/>
      <c r="T63" s="108"/>
    </row>
    <row r="64" spans="1:155" ht="14.45" customHeight="1" x14ac:dyDescent="0.25">
      <c r="B64" s="146"/>
      <c r="C64" s="146"/>
      <c r="D64" s="147">
        <v>12</v>
      </c>
      <c r="E64" s="148"/>
      <c r="F64" s="148"/>
      <c r="G64" s="148"/>
      <c r="H64" s="148"/>
      <c r="I64" s="148"/>
      <c r="J64" s="148"/>
      <c r="K64" s="148"/>
      <c r="L64" s="149"/>
      <c r="M64" s="146"/>
      <c r="N64" s="146"/>
      <c r="O64" s="146"/>
      <c r="P64" s="146"/>
      <c r="Q64" s="146"/>
      <c r="R64" s="150"/>
      <c r="S64" s="108"/>
      <c r="T64" s="108"/>
    </row>
    <row r="65" spans="1:155" ht="14.45" customHeight="1" x14ac:dyDescent="0.25">
      <c r="B65" s="151" t="s">
        <v>115</v>
      </c>
      <c r="C65" s="151"/>
      <c r="D65" s="152"/>
      <c r="E65" s="152">
        <v>0</v>
      </c>
      <c r="F65" s="152">
        <v>0</v>
      </c>
      <c r="G65" s="152">
        <v>0</v>
      </c>
      <c r="H65" s="152">
        <v>0</v>
      </c>
      <c r="I65" s="152">
        <v>0</v>
      </c>
      <c r="J65" s="152">
        <v>0</v>
      </c>
      <c r="K65" s="152">
        <v>0</v>
      </c>
      <c r="L65" s="153">
        <v>0</v>
      </c>
      <c r="M65" s="153">
        <v>0</v>
      </c>
      <c r="N65" s="153">
        <v>0</v>
      </c>
      <c r="O65" s="153">
        <v>0</v>
      </c>
      <c r="P65" s="153">
        <v>0</v>
      </c>
      <c r="Q65" s="153">
        <v>0</v>
      </c>
      <c r="R65" s="154">
        <v>0</v>
      </c>
      <c r="S65" s="108"/>
      <c r="T65" s="108"/>
    </row>
    <row r="66" spans="1:155" ht="14.45" customHeight="1" x14ac:dyDescent="0.25">
      <c r="B66" s="155" t="s">
        <v>116</v>
      </c>
      <c r="C66" s="156"/>
      <c r="D66" s="92"/>
      <c r="E66" s="92"/>
      <c r="F66" s="92"/>
      <c r="G66" s="92"/>
      <c r="H66" s="92"/>
      <c r="I66" s="92"/>
      <c r="J66" s="92"/>
      <c r="K66" s="92"/>
      <c r="L66" s="92"/>
      <c r="M66" s="92"/>
      <c r="N66" s="92"/>
      <c r="O66" s="92"/>
      <c r="P66" s="92"/>
      <c r="Q66" s="92"/>
      <c r="R66" s="92"/>
      <c r="S66" s="92"/>
      <c r="T66" s="92"/>
    </row>
    <row r="67" spans="1:155" ht="14.45" customHeight="1" x14ac:dyDescent="0.25">
      <c r="B67" s="157" t="s">
        <v>117</v>
      </c>
      <c r="C67" s="157"/>
      <c r="D67" s="92"/>
      <c r="E67" s="92"/>
      <c r="F67" s="92"/>
      <c r="G67" s="92"/>
      <c r="H67" s="92"/>
      <c r="I67" s="92"/>
      <c r="J67" s="92"/>
      <c r="K67" s="92"/>
      <c r="L67" s="92"/>
      <c r="M67" s="92"/>
      <c r="N67" s="92"/>
      <c r="O67" s="92"/>
      <c r="P67" s="92"/>
      <c r="Q67" s="92"/>
      <c r="R67" s="92"/>
      <c r="S67" s="92"/>
      <c r="T67" s="92"/>
    </row>
    <row r="68" spans="1:155" ht="14.45" customHeight="1" x14ac:dyDescent="0.25">
      <c r="B68" s="156" t="s">
        <v>118</v>
      </c>
      <c r="C68" s="156"/>
      <c r="D68" s="92"/>
      <c r="E68" s="92"/>
      <c r="F68" s="92"/>
      <c r="G68" s="92"/>
      <c r="H68" s="92"/>
      <c r="I68" s="92"/>
      <c r="J68" s="92"/>
      <c r="K68" s="92"/>
      <c r="L68" s="158" t="s">
        <v>119</v>
      </c>
      <c r="M68" s="158" t="s">
        <v>119</v>
      </c>
      <c r="N68" s="158" t="s">
        <v>119</v>
      </c>
      <c r="O68" s="158" t="s">
        <v>119</v>
      </c>
      <c r="P68" s="158" t="s">
        <v>119</v>
      </c>
      <c r="Q68" s="158" t="s">
        <v>119</v>
      </c>
      <c r="R68" s="158" t="s">
        <v>119</v>
      </c>
      <c r="S68" s="92"/>
      <c r="T68" s="92"/>
    </row>
    <row r="69" spans="1:155" ht="14.45" customHeight="1" x14ac:dyDescent="0.25">
      <c r="B69" s="159" t="s">
        <v>120</v>
      </c>
      <c r="C69" s="159"/>
      <c r="D69" s="92"/>
      <c r="E69" s="92"/>
      <c r="F69" s="92"/>
      <c r="G69" s="92"/>
      <c r="H69" s="92"/>
      <c r="I69" s="92"/>
      <c r="J69" s="92"/>
      <c r="K69" s="92"/>
      <c r="L69" s="55" t="s">
        <v>121</v>
      </c>
      <c r="M69" s="55" t="s">
        <v>121</v>
      </c>
      <c r="N69" s="55" t="s">
        <v>121</v>
      </c>
      <c r="O69" s="55" t="s">
        <v>121</v>
      </c>
      <c r="P69" s="55" t="s">
        <v>121</v>
      </c>
      <c r="Q69" s="55" t="s">
        <v>121</v>
      </c>
      <c r="R69" s="55" t="s">
        <v>121</v>
      </c>
      <c r="S69" s="92"/>
      <c r="T69" s="92"/>
    </row>
    <row r="70" spans="1:155" ht="36.6" customHeight="1" x14ac:dyDescent="0.25">
      <c r="B70" s="160" t="s">
        <v>122</v>
      </c>
      <c r="C70" s="156"/>
      <c r="D70" s="92"/>
      <c r="E70" s="92"/>
      <c r="F70" s="92"/>
      <c r="G70" s="92"/>
      <c r="H70" s="92"/>
      <c r="I70" s="92"/>
      <c r="J70" s="92"/>
      <c r="K70" s="92"/>
      <c r="L70" s="55" t="s">
        <v>121</v>
      </c>
      <c r="M70" s="55" t="s">
        <v>121</v>
      </c>
      <c r="N70" s="55" t="s">
        <v>121</v>
      </c>
      <c r="O70" s="55" t="s">
        <v>121</v>
      </c>
      <c r="P70" s="55" t="s">
        <v>121</v>
      </c>
      <c r="Q70" s="55" t="s">
        <v>121</v>
      </c>
      <c r="R70" s="55" t="s">
        <v>121</v>
      </c>
      <c r="S70" s="92"/>
      <c r="T70" s="92"/>
    </row>
    <row r="71" spans="1:155" ht="14.45" customHeight="1" x14ac:dyDescent="0.25">
      <c r="B71" s="92"/>
      <c r="C71" s="92"/>
      <c r="D71" s="92"/>
      <c r="E71" s="92"/>
      <c r="F71" s="92"/>
      <c r="G71" s="92"/>
      <c r="H71" s="92"/>
      <c r="I71" s="92"/>
      <c r="J71" s="92"/>
      <c r="K71" s="92"/>
      <c r="L71" s="92"/>
      <c r="M71" s="92"/>
      <c r="N71" s="92"/>
      <c r="O71" s="92"/>
      <c r="P71" s="92"/>
      <c r="Q71" s="92"/>
      <c r="R71" s="92"/>
      <c r="S71" s="92"/>
      <c r="T71" s="92"/>
    </row>
    <row r="72" spans="1:155" ht="14.45" customHeight="1" x14ac:dyDescent="0.25">
      <c r="A72" s="92"/>
      <c r="B72" s="161"/>
      <c r="C72" s="161"/>
      <c r="D72" s="161"/>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row>
    <row r="73" spans="1:155" ht="42.6" customHeight="1" x14ac:dyDescent="0.25">
      <c r="A73" s="162"/>
      <c r="B73" s="163" t="s">
        <v>123</v>
      </c>
      <c r="C73" s="164"/>
      <c r="D73" s="165" t="s">
        <v>65</v>
      </c>
      <c r="E73" s="326"/>
      <c r="F73" s="327"/>
      <c r="G73" s="327"/>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c r="EO73" s="92"/>
      <c r="EP73" s="92"/>
      <c r="EQ73" s="92"/>
      <c r="ER73" s="92"/>
      <c r="ES73" s="92"/>
      <c r="ET73" s="92"/>
      <c r="EU73" s="92"/>
      <c r="EV73" s="92"/>
      <c r="EW73" s="92"/>
      <c r="EX73" s="92"/>
      <c r="EY73" s="92"/>
    </row>
    <row r="74" spans="1:155" ht="14.45" customHeight="1" x14ac:dyDescent="0.25">
      <c r="A74" s="162"/>
      <c r="B74" s="328" t="s">
        <v>124</v>
      </c>
      <c r="C74" s="166"/>
      <c r="D74" s="167"/>
      <c r="E74" s="168"/>
      <c r="F74" s="169"/>
      <c r="G74" s="169"/>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2"/>
      <c r="DI74" s="92"/>
      <c r="DJ74" s="92"/>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2"/>
      <c r="EU74" s="92"/>
      <c r="EV74" s="92"/>
      <c r="EW74" s="92"/>
      <c r="EX74" s="92"/>
      <c r="EY74" s="92"/>
    </row>
    <row r="75" spans="1:155" ht="14.45" customHeight="1" x14ac:dyDescent="0.25">
      <c r="A75" s="162"/>
      <c r="B75" s="328"/>
      <c r="C75" s="170"/>
      <c r="D75" s="171" t="s">
        <v>290</v>
      </c>
      <c r="E75" s="172"/>
      <c r="F75" s="173"/>
      <c r="G75" s="173"/>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c r="DD75" s="92"/>
      <c r="DE75" s="92"/>
      <c r="DF75" s="92"/>
      <c r="DG75" s="92"/>
      <c r="DH75" s="92"/>
      <c r="DI75" s="92"/>
      <c r="DJ75" s="92"/>
      <c r="DK75" s="92"/>
      <c r="DL75" s="92"/>
      <c r="DM75" s="92"/>
      <c r="DN75" s="92"/>
      <c r="DO75" s="92"/>
      <c r="DP75" s="92"/>
      <c r="DQ75" s="92"/>
      <c r="DR75" s="92"/>
      <c r="DS75" s="92"/>
      <c r="DT75" s="92"/>
      <c r="DU75" s="92"/>
      <c r="DV75" s="92"/>
      <c r="DW75" s="92"/>
      <c r="DX75" s="92"/>
      <c r="DY75" s="92"/>
      <c r="DZ75" s="92"/>
      <c r="EA75" s="92"/>
      <c r="EB75" s="92"/>
      <c r="EC75" s="92"/>
      <c r="ED75" s="92"/>
      <c r="EE75" s="92"/>
      <c r="EF75" s="92"/>
      <c r="EG75" s="92"/>
      <c r="EH75" s="92"/>
      <c r="EI75" s="92"/>
      <c r="EJ75" s="92"/>
      <c r="EK75" s="92"/>
      <c r="EL75" s="92"/>
      <c r="EM75" s="92"/>
      <c r="EN75" s="92"/>
      <c r="EO75" s="92"/>
      <c r="EP75" s="92"/>
      <c r="EQ75" s="92"/>
      <c r="ER75" s="92"/>
      <c r="ES75" s="92"/>
      <c r="ET75" s="92"/>
      <c r="EU75" s="92"/>
      <c r="EV75" s="92"/>
      <c r="EW75" s="92"/>
      <c r="EX75" s="92"/>
      <c r="EY75" s="92"/>
    </row>
    <row r="76" spans="1:155" ht="14.45" customHeight="1" x14ac:dyDescent="0.25">
      <c r="A76" s="162"/>
      <c r="B76" s="174" t="s">
        <v>75</v>
      </c>
      <c r="C76" s="175"/>
      <c r="D76" s="176"/>
      <c r="E76" s="177"/>
      <c r="F76" s="178"/>
      <c r="G76" s="178"/>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row>
    <row r="77" spans="1:155" ht="14.45" customHeight="1" x14ac:dyDescent="0.25">
      <c r="A77" s="162"/>
      <c r="B77" s="179" t="s">
        <v>76</v>
      </c>
      <c r="C77" s="180"/>
      <c r="D77" s="181" t="s">
        <v>77</v>
      </c>
      <c r="E77" s="182"/>
      <c r="F77" s="183"/>
      <c r="G77" s="183"/>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row>
    <row r="78" spans="1:155" ht="14.45" customHeight="1" x14ac:dyDescent="0.25">
      <c r="A78" s="162"/>
      <c r="B78" s="174" t="s">
        <v>125</v>
      </c>
      <c r="C78" s="184"/>
      <c r="D78" s="185"/>
      <c r="E78" s="182"/>
      <c r="F78" s="183"/>
      <c r="G78" s="183"/>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row>
    <row r="79" spans="1:155" ht="14.45" customHeight="1" x14ac:dyDescent="0.25">
      <c r="A79" s="162"/>
      <c r="B79" s="186" t="s">
        <v>79</v>
      </c>
      <c r="C79" s="187"/>
      <c r="D79" s="176"/>
      <c r="E79" s="177"/>
      <c r="F79" s="178"/>
      <c r="G79" s="178"/>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row>
    <row r="80" spans="1:155" ht="14.45" customHeight="1" x14ac:dyDescent="0.25">
      <c r="A80" s="162"/>
      <c r="B80" s="186" t="s">
        <v>80</v>
      </c>
      <c r="C80" s="187"/>
      <c r="D80" s="176"/>
      <c r="E80" s="177"/>
      <c r="F80" s="178"/>
      <c r="G80" s="178"/>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92"/>
      <c r="DO80" s="92"/>
      <c r="DP80" s="92"/>
      <c r="DQ80" s="92"/>
      <c r="DR80" s="92"/>
      <c r="DS80" s="92"/>
      <c r="DT80" s="92"/>
      <c r="DU80" s="92"/>
      <c r="DV80" s="92"/>
      <c r="DW80" s="92"/>
      <c r="DX80" s="92"/>
      <c r="DY80" s="92"/>
      <c r="DZ80" s="92"/>
      <c r="EA80" s="92"/>
      <c r="EB80" s="92"/>
      <c r="EC80" s="92"/>
      <c r="ED80" s="92"/>
      <c r="EE80" s="92"/>
      <c r="EF80" s="92"/>
      <c r="EG80" s="92"/>
      <c r="EH80" s="92"/>
      <c r="EI80" s="92"/>
      <c r="EJ80" s="92"/>
      <c r="EK80" s="92"/>
      <c r="EL80" s="92"/>
      <c r="EM80" s="92"/>
      <c r="EN80" s="92"/>
      <c r="EO80" s="92"/>
      <c r="EP80" s="92"/>
      <c r="EQ80" s="92"/>
      <c r="ER80" s="92"/>
      <c r="ES80" s="92"/>
      <c r="ET80" s="92"/>
      <c r="EU80" s="92"/>
      <c r="EV80" s="92"/>
      <c r="EW80" s="92"/>
      <c r="EX80" s="92"/>
      <c r="EY80" s="92"/>
    </row>
    <row r="81" spans="1:155" ht="14.45" customHeight="1" x14ac:dyDescent="0.25">
      <c r="A81" s="162"/>
      <c r="B81" s="174" t="s">
        <v>81</v>
      </c>
      <c r="C81" s="184"/>
      <c r="D81" s="176"/>
      <c r="E81" s="177"/>
      <c r="F81" s="178"/>
      <c r="G81" s="178"/>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c r="DD81" s="92"/>
      <c r="DE81" s="92"/>
      <c r="DF81" s="92"/>
      <c r="DG81" s="92"/>
      <c r="DH81" s="92"/>
      <c r="DI81" s="92"/>
      <c r="DJ81" s="92"/>
      <c r="DK81" s="92"/>
      <c r="DL81" s="92"/>
      <c r="DM81" s="92"/>
      <c r="DN81" s="92"/>
      <c r="DO81" s="92"/>
      <c r="DP81" s="92"/>
      <c r="DQ81" s="92"/>
      <c r="DR81" s="92"/>
      <c r="DS81" s="92"/>
      <c r="DT81" s="92"/>
      <c r="DU81" s="92"/>
      <c r="DV81" s="92"/>
      <c r="DW81" s="92"/>
      <c r="DX81" s="92"/>
      <c r="DY81" s="92"/>
      <c r="DZ81" s="92"/>
      <c r="EA81" s="92"/>
      <c r="EB81" s="92"/>
      <c r="EC81" s="92"/>
      <c r="ED81" s="92"/>
      <c r="EE81" s="92"/>
      <c r="EF81" s="92"/>
      <c r="EG81" s="92"/>
      <c r="EH81" s="92"/>
      <c r="EI81" s="92"/>
      <c r="EJ81" s="92"/>
      <c r="EK81" s="92"/>
      <c r="EL81" s="92"/>
      <c r="EM81" s="92"/>
      <c r="EN81" s="92"/>
      <c r="EO81" s="92"/>
      <c r="EP81" s="92"/>
      <c r="EQ81" s="92"/>
      <c r="ER81" s="92"/>
      <c r="ES81" s="92"/>
      <c r="ET81" s="92"/>
      <c r="EU81" s="92"/>
      <c r="EV81" s="92"/>
      <c r="EW81" s="92"/>
      <c r="EX81" s="92"/>
      <c r="EY81" s="92"/>
    </row>
    <row r="82" spans="1:155" ht="14.45" customHeight="1" x14ac:dyDescent="0.25">
      <c r="A82" s="162"/>
      <c r="B82" s="174" t="s">
        <v>82</v>
      </c>
      <c r="C82" s="184"/>
      <c r="D82" s="176"/>
      <c r="E82" s="177"/>
      <c r="F82" s="178"/>
      <c r="G82" s="178"/>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row>
    <row r="83" spans="1:155" ht="14.45" customHeight="1" x14ac:dyDescent="0.25">
      <c r="A83" s="162"/>
      <c r="B83" s="174" t="s">
        <v>83</v>
      </c>
      <c r="C83" s="184"/>
      <c r="D83" s="176"/>
      <c r="E83" s="177"/>
      <c r="F83" s="178"/>
      <c r="G83" s="178"/>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92"/>
      <c r="DQ83" s="92"/>
      <c r="DR83" s="92"/>
      <c r="DS83" s="92"/>
      <c r="DT83" s="92"/>
      <c r="DU83" s="92"/>
      <c r="DV83" s="92"/>
      <c r="DW83" s="92"/>
      <c r="DX83" s="92"/>
      <c r="DY83" s="9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row>
    <row r="84" spans="1:155" ht="14.45" customHeight="1" x14ac:dyDescent="0.25">
      <c r="A84" s="162"/>
      <c r="B84" s="56"/>
      <c r="C84" s="47"/>
      <c r="D84" s="49"/>
      <c r="E84" s="188"/>
      <c r="F84" s="189"/>
      <c r="G84" s="189"/>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2"/>
      <c r="DI84" s="92"/>
      <c r="DJ84" s="92"/>
      <c r="DK84" s="92"/>
      <c r="DL84" s="92"/>
      <c r="DM84" s="92"/>
      <c r="DN84" s="92"/>
      <c r="DO84" s="92"/>
      <c r="DP84" s="92"/>
      <c r="DQ84" s="92"/>
      <c r="DR84" s="92"/>
      <c r="DS84" s="92"/>
      <c r="DT84" s="92"/>
      <c r="DU84" s="92"/>
      <c r="DV84" s="92"/>
      <c r="DW84" s="92"/>
      <c r="DX84" s="92"/>
      <c r="DY84" s="92"/>
      <c r="DZ84" s="92"/>
      <c r="EA84" s="92"/>
      <c r="EB84" s="92"/>
      <c r="EC84" s="92"/>
      <c r="ED84" s="92"/>
      <c r="EE84" s="92"/>
      <c r="EF84" s="92"/>
      <c r="EG84" s="92"/>
      <c r="EH84" s="92"/>
      <c r="EI84" s="92"/>
      <c r="EJ84" s="92"/>
      <c r="EK84" s="92"/>
      <c r="EL84" s="92"/>
      <c r="EM84" s="92"/>
      <c r="EN84" s="92"/>
      <c r="EO84" s="92"/>
      <c r="EP84" s="92"/>
      <c r="EQ84" s="92"/>
      <c r="ER84" s="92"/>
      <c r="ES84" s="92"/>
      <c r="ET84" s="92"/>
      <c r="EU84" s="92"/>
      <c r="EV84" s="92"/>
      <c r="EW84" s="92"/>
      <c r="EX84" s="92"/>
      <c r="EY84" s="92"/>
    </row>
    <row r="85" spans="1:155" ht="14.45" customHeight="1" x14ac:dyDescent="0.25">
      <c r="A85" s="162"/>
      <c r="B85" s="179" t="s">
        <v>89</v>
      </c>
      <c r="C85" s="190"/>
      <c r="D85" s="191" t="s">
        <v>90</v>
      </c>
      <c r="E85" s="192"/>
      <c r="F85" s="193"/>
      <c r="G85" s="193"/>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c r="DD85" s="92"/>
      <c r="DE85" s="92"/>
      <c r="DF85" s="92"/>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92"/>
      <c r="EE85" s="92"/>
      <c r="EF85" s="92"/>
      <c r="EG85" s="92"/>
      <c r="EH85" s="92"/>
      <c r="EI85" s="92"/>
      <c r="EJ85" s="92"/>
      <c r="EK85" s="92"/>
      <c r="EL85" s="92"/>
      <c r="EM85" s="92"/>
      <c r="EN85" s="92"/>
      <c r="EO85" s="92"/>
      <c r="EP85" s="92"/>
      <c r="EQ85" s="92"/>
      <c r="ER85" s="92"/>
      <c r="ES85" s="92"/>
      <c r="ET85" s="92"/>
      <c r="EU85" s="92"/>
      <c r="EV85" s="92"/>
      <c r="EW85" s="92"/>
      <c r="EX85" s="92"/>
      <c r="EY85" s="92"/>
    </row>
    <row r="86" spans="1:155" ht="14.45" customHeight="1" x14ac:dyDescent="0.25">
      <c r="A86" s="162"/>
      <c r="B86" s="194" t="s">
        <v>91</v>
      </c>
      <c r="C86" s="195"/>
      <c r="D86" s="196"/>
      <c r="E86" s="197"/>
      <c r="F86" s="198"/>
      <c r="G86" s="198"/>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2"/>
      <c r="DI86" s="92"/>
      <c r="DJ86" s="92"/>
      <c r="DK86" s="92"/>
      <c r="DL86" s="92"/>
      <c r="DM86" s="92"/>
      <c r="DN86" s="92"/>
      <c r="DO86" s="92"/>
      <c r="DP86" s="92"/>
      <c r="DQ86" s="92"/>
      <c r="DR86" s="92"/>
      <c r="DS86" s="92"/>
      <c r="DT86" s="92"/>
      <c r="DU86" s="92"/>
      <c r="DV86" s="92"/>
      <c r="DW86" s="92"/>
      <c r="DX86" s="92"/>
      <c r="DY86" s="92"/>
      <c r="DZ86" s="92"/>
      <c r="EA86" s="92"/>
      <c r="EB86" s="92"/>
      <c r="EC86" s="92"/>
      <c r="ED86" s="92"/>
      <c r="EE86" s="92"/>
      <c r="EF86" s="92"/>
      <c r="EG86" s="92"/>
      <c r="EH86" s="92"/>
      <c r="EI86" s="92"/>
      <c r="EJ86" s="92"/>
      <c r="EK86" s="92"/>
      <c r="EL86" s="92"/>
      <c r="EM86" s="92"/>
      <c r="EN86" s="92"/>
      <c r="EO86" s="92"/>
      <c r="EP86" s="92"/>
      <c r="EQ86" s="92"/>
      <c r="ER86" s="92"/>
      <c r="ES86" s="92"/>
      <c r="ET86" s="92"/>
      <c r="EU86" s="92"/>
      <c r="EV86" s="92"/>
      <c r="EW86" s="92"/>
      <c r="EX86" s="92"/>
      <c r="EY86" s="92"/>
    </row>
    <row r="87" spans="1:155" ht="14.45" customHeight="1" x14ac:dyDescent="0.25">
      <c r="A87" s="92"/>
      <c r="B87" s="199"/>
      <c r="C87" s="199"/>
      <c r="D87" s="199"/>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c r="DD87" s="92"/>
      <c r="DE87" s="92"/>
      <c r="DF87" s="92"/>
      <c r="DG87" s="92"/>
      <c r="DH87" s="92"/>
      <c r="DI87" s="92"/>
      <c r="DJ87" s="92"/>
      <c r="DK87" s="92"/>
      <c r="DL87" s="92"/>
      <c r="DM87" s="92"/>
      <c r="DN87" s="92"/>
      <c r="DO87" s="92"/>
      <c r="DP87" s="92"/>
      <c r="DQ87" s="92"/>
      <c r="DR87" s="92"/>
      <c r="DS87" s="92"/>
      <c r="DT87" s="92"/>
      <c r="DU87" s="92"/>
      <c r="DV87" s="92"/>
      <c r="DW87" s="92"/>
      <c r="DX87" s="92"/>
      <c r="DY87" s="92"/>
      <c r="DZ87" s="92"/>
      <c r="EA87" s="92"/>
      <c r="EB87" s="92"/>
      <c r="EC87" s="92"/>
      <c r="ED87" s="92"/>
      <c r="EE87" s="92"/>
      <c r="EF87" s="92"/>
      <c r="EG87" s="92"/>
      <c r="EH87" s="92"/>
      <c r="EI87" s="92"/>
      <c r="EJ87" s="92"/>
      <c r="EK87" s="92"/>
      <c r="EL87" s="92"/>
      <c r="EM87" s="92"/>
      <c r="EN87" s="92"/>
      <c r="EO87" s="92"/>
      <c r="EP87" s="92"/>
      <c r="EQ87" s="92"/>
      <c r="ER87" s="92"/>
      <c r="ES87" s="92"/>
      <c r="ET87" s="92"/>
      <c r="EU87" s="92"/>
      <c r="EV87" s="92"/>
      <c r="EW87" s="92"/>
      <c r="EX87" s="92"/>
      <c r="EY87" s="92"/>
    </row>
    <row r="88" spans="1:155" ht="14.45" customHeight="1" x14ac:dyDescent="0.25">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2"/>
      <c r="DI88" s="92"/>
      <c r="DJ88" s="92"/>
      <c r="DK88" s="92"/>
      <c r="DL88" s="92"/>
      <c r="DM88" s="92"/>
      <c r="DN88" s="92"/>
      <c r="DO88" s="92"/>
      <c r="DP88" s="92"/>
      <c r="DQ88" s="92"/>
      <c r="DR88" s="92"/>
      <c r="DS88" s="92"/>
      <c r="DT88" s="92"/>
      <c r="DU88" s="92"/>
      <c r="DV88" s="92"/>
      <c r="DW88" s="92"/>
      <c r="DX88" s="92"/>
      <c r="DY88" s="92"/>
      <c r="DZ88" s="92"/>
      <c r="EA88" s="92"/>
      <c r="EB88" s="92"/>
      <c r="EC88" s="92"/>
      <c r="ED88" s="92"/>
      <c r="EE88" s="92"/>
      <c r="EF88" s="92"/>
      <c r="EG88" s="92"/>
      <c r="EH88" s="92"/>
      <c r="EI88" s="92"/>
      <c r="EJ88" s="92"/>
      <c r="EK88" s="92"/>
      <c r="EL88" s="92"/>
      <c r="EM88" s="92"/>
      <c r="EN88" s="92"/>
      <c r="EO88" s="92"/>
      <c r="EP88" s="92"/>
      <c r="EQ88" s="92"/>
      <c r="ER88" s="92"/>
      <c r="ES88" s="92"/>
      <c r="ET88" s="92"/>
      <c r="EU88" s="92"/>
      <c r="EV88" s="92"/>
      <c r="EW88" s="92"/>
      <c r="EX88" s="92"/>
      <c r="EY88" s="92"/>
    </row>
    <row r="89" spans="1:155" ht="14.45" customHeight="1" x14ac:dyDescent="0.25">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c r="DD89" s="92"/>
      <c r="DE89" s="92"/>
      <c r="DF89" s="92"/>
      <c r="DG89" s="92"/>
      <c r="DH89" s="92"/>
      <c r="DI89" s="92"/>
      <c r="DJ89" s="92"/>
      <c r="DK89" s="92"/>
      <c r="DL89" s="92"/>
      <c r="DM89" s="92"/>
      <c r="DN89" s="92"/>
      <c r="DO89" s="92"/>
      <c r="DP89" s="92"/>
      <c r="DQ89" s="92"/>
      <c r="DR89" s="92"/>
      <c r="DS89" s="92"/>
      <c r="DT89" s="92"/>
      <c r="DU89" s="92"/>
      <c r="DV89" s="92"/>
      <c r="DW89" s="92"/>
      <c r="DX89" s="92"/>
      <c r="DY89" s="92"/>
      <c r="DZ89" s="92"/>
      <c r="EA89" s="92"/>
      <c r="EB89" s="92"/>
      <c r="EC89" s="92"/>
      <c r="ED89" s="92"/>
      <c r="EE89" s="92"/>
      <c r="EF89" s="92"/>
      <c r="EG89" s="92"/>
      <c r="EH89" s="92"/>
      <c r="EI89" s="92"/>
      <c r="EJ89" s="92"/>
      <c r="EK89" s="92"/>
      <c r="EL89" s="92"/>
      <c r="EM89" s="92"/>
      <c r="EN89" s="92"/>
      <c r="EO89" s="92"/>
      <c r="EP89" s="92"/>
      <c r="EQ89" s="92"/>
      <c r="ER89" s="92"/>
      <c r="ES89" s="92"/>
      <c r="ET89" s="92"/>
      <c r="EU89" s="92"/>
      <c r="EV89" s="92"/>
      <c r="EW89" s="92"/>
      <c r="EX89" s="92"/>
      <c r="EY89" s="92"/>
    </row>
    <row r="90" spans="1:155" ht="14.45" customHeight="1" x14ac:dyDescent="0.25">
      <c r="A90" s="92"/>
      <c r="B90" s="161"/>
      <c r="C90" s="161"/>
      <c r="D90" s="161"/>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2"/>
      <c r="DI90" s="92"/>
      <c r="DJ90" s="92"/>
      <c r="DK90" s="92"/>
      <c r="DL90" s="92"/>
      <c r="DM90" s="92"/>
      <c r="DN90" s="92"/>
      <c r="DO90" s="92"/>
      <c r="DP90" s="92"/>
      <c r="DQ90" s="92"/>
      <c r="DR90" s="92"/>
      <c r="DS90" s="92"/>
      <c r="DT90" s="92"/>
      <c r="DU90" s="92"/>
      <c r="DV90" s="92"/>
      <c r="DW90" s="92"/>
      <c r="DX90" s="92"/>
      <c r="DY90" s="92"/>
      <c r="DZ90" s="92"/>
      <c r="EA90" s="92"/>
      <c r="EB90" s="92"/>
      <c r="EC90" s="92"/>
      <c r="ED90" s="92"/>
      <c r="EE90" s="92"/>
      <c r="EF90" s="92"/>
      <c r="EG90" s="92"/>
      <c r="EH90" s="92"/>
      <c r="EI90" s="92"/>
      <c r="EJ90" s="92"/>
      <c r="EK90" s="92"/>
      <c r="EL90" s="92"/>
      <c r="EM90" s="92"/>
      <c r="EN90" s="92"/>
      <c r="EO90" s="92"/>
      <c r="EP90" s="92"/>
      <c r="EQ90" s="92"/>
      <c r="ER90" s="92"/>
      <c r="ES90" s="92"/>
      <c r="ET90" s="92"/>
      <c r="EU90" s="92"/>
      <c r="EV90" s="92"/>
      <c r="EW90" s="92"/>
      <c r="EX90" s="92"/>
      <c r="EY90" s="92"/>
    </row>
    <row r="91" spans="1:155" ht="14.45" customHeight="1" x14ac:dyDescent="0.25">
      <c r="A91" s="162"/>
      <c r="B91" s="329" t="s">
        <v>126</v>
      </c>
      <c r="C91" s="330"/>
      <c r="D91" s="331"/>
      <c r="E91" s="57"/>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c r="DD91" s="92"/>
      <c r="DE91" s="92"/>
      <c r="DF91" s="92"/>
      <c r="DG91" s="92"/>
      <c r="DH91" s="92"/>
      <c r="DI91" s="92"/>
      <c r="DJ91" s="92"/>
      <c r="DK91" s="92"/>
      <c r="DL91" s="92"/>
      <c r="DM91" s="92"/>
      <c r="DN91" s="92"/>
      <c r="DO91" s="92"/>
      <c r="DP91" s="92"/>
      <c r="DQ91" s="92"/>
      <c r="DR91" s="92"/>
      <c r="DS91" s="92"/>
      <c r="DT91" s="92"/>
      <c r="DU91" s="92"/>
      <c r="DV91" s="92"/>
      <c r="DW91" s="92"/>
      <c r="DX91" s="92"/>
      <c r="DY91" s="92"/>
      <c r="DZ91" s="92"/>
      <c r="EA91" s="92"/>
      <c r="EB91" s="92"/>
      <c r="EC91" s="92"/>
      <c r="ED91" s="92"/>
      <c r="EE91" s="92"/>
      <c r="EF91" s="92"/>
      <c r="EG91" s="92"/>
      <c r="EH91" s="92"/>
      <c r="EI91" s="92"/>
      <c r="EJ91" s="92"/>
      <c r="EK91" s="92"/>
      <c r="EL91" s="92"/>
      <c r="EM91" s="92"/>
      <c r="EN91" s="92"/>
      <c r="EO91" s="92"/>
      <c r="EP91" s="92"/>
      <c r="EQ91" s="92"/>
      <c r="ER91" s="92"/>
      <c r="ES91" s="92"/>
      <c r="ET91" s="92"/>
      <c r="EU91" s="92"/>
      <c r="EV91" s="92"/>
      <c r="EW91" s="92"/>
      <c r="EX91" s="92"/>
      <c r="EY91" s="92"/>
    </row>
    <row r="92" spans="1:155" ht="15.6" customHeight="1" x14ac:dyDescent="0.25">
      <c r="A92" s="162"/>
      <c r="B92" s="332"/>
      <c r="C92" s="318"/>
      <c r="D92" s="321"/>
      <c r="E92" s="200" t="s">
        <v>127</v>
      </c>
      <c r="F92" s="201"/>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2"/>
      <c r="DI92" s="92"/>
      <c r="DJ92" s="92"/>
      <c r="DK92" s="92"/>
      <c r="DL92" s="92"/>
      <c r="DM92" s="92"/>
      <c r="DN92" s="92"/>
      <c r="DO92" s="92"/>
      <c r="DP92" s="92"/>
      <c r="DQ92" s="92"/>
      <c r="DR92" s="92"/>
      <c r="DS92" s="92"/>
      <c r="DT92" s="92"/>
      <c r="DU92" s="92"/>
      <c r="DV92" s="92"/>
      <c r="DW92" s="92"/>
      <c r="DX92" s="92"/>
      <c r="DY92" s="92"/>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row>
    <row r="93" spans="1:155" ht="30.95" customHeight="1" x14ac:dyDescent="0.25">
      <c r="A93" s="162"/>
      <c r="B93" s="202" t="s">
        <v>128</v>
      </c>
      <c r="C93" s="131"/>
      <c r="D93" s="133"/>
      <c r="E93" s="203" t="s">
        <v>291</v>
      </c>
      <c r="F93" s="204"/>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2"/>
      <c r="DI93" s="92"/>
      <c r="DJ93" s="92"/>
      <c r="DK93" s="92"/>
      <c r="DL93" s="92"/>
      <c r="DM93" s="92"/>
      <c r="DN93" s="92"/>
      <c r="DO93" s="92"/>
      <c r="DP93" s="92"/>
      <c r="DQ93" s="92"/>
      <c r="DR93" s="92"/>
      <c r="DS93" s="92"/>
      <c r="DT93" s="92"/>
      <c r="DU93" s="92"/>
      <c r="DV93" s="92"/>
      <c r="DW93" s="92"/>
      <c r="DX93" s="92"/>
      <c r="DY93" s="92"/>
      <c r="DZ93" s="92"/>
      <c r="EA93" s="92"/>
      <c r="EB93" s="92"/>
      <c r="EC93" s="92"/>
      <c r="ED93" s="92"/>
      <c r="EE93" s="92"/>
      <c r="EF93" s="92"/>
      <c r="EG93" s="92"/>
      <c r="EH93" s="92"/>
      <c r="EI93" s="92"/>
      <c r="EJ93" s="92"/>
      <c r="EK93" s="92"/>
      <c r="EL93" s="92"/>
      <c r="EM93" s="92"/>
      <c r="EN93" s="92"/>
      <c r="EO93" s="92"/>
      <c r="EP93" s="92"/>
      <c r="EQ93" s="92"/>
      <c r="ER93" s="92"/>
      <c r="ES93" s="92"/>
      <c r="ET93" s="92"/>
      <c r="EU93" s="92"/>
      <c r="EV93" s="92"/>
      <c r="EW93" s="92"/>
      <c r="EX93" s="92"/>
      <c r="EY93" s="92"/>
    </row>
    <row r="94" spans="1:155" ht="14.45" customHeight="1" x14ac:dyDescent="0.25">
      <c r="A94" s="162"/>
      <c r="B94" s="205" t="s">
        <v>106</v>
      </c>
      <c r="C94" s="206"/>
      <c r="D94" s="141" t="s">
        <v>107</v>
      </c>
      <c r="E94" s="142" t="s">
        <v>77</v>
      </c>
      <c r="F94" s="201"/>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2"/>
      <c r="DI94" s="92"/>
      <c r="DJ94" s="92"/>
      <c r="DK94" s="92"/>
      <c r="DL94" s="92"/>
      <c r="DM94" s="92"/>
      <c r="DN94" s="92"/>
      <c r="DO94" s="92"/>
      <c r="DP94" s="92"/>
      <c r="DQ94" s="92"/>
      <c r="DR94" s="92"/>
      <c r="DS94" s="92"/>
      <c r="DT94" s="92"/>
      <c r="DU94" s="92"/>
      <c r="DV94" s="92"/>
      <c r="DW94" s="92"/>
      <c r="DX94" s="92"/>
      <c r="DY94" s="92"/>
      <c r="DZ94" s="92"/>
      <c r="EA94" s="92"/>
      <c r="EB94" s="92"/>
      <c r="EC94" s="92"/>
      <c r="ED94" s="92"/>
      <c r="EE94" s="92"/>
      <c r="EF94" s="92"/>
      <c r="EG94" s="92"/>
      <c r="EH94" s="92"/>
      <c r="EI94" s="92"/>
      <c r="EJ94" s="92"/>
      <c r="EK94" s="92"/>
      <c r="EL94" s="92"/>
      <c r="EM94" s="92"/>
      <c r="EN94" s="92"/>
      <c r="EO94" s="92"/>
      <c r="EP94" s="92"/>
      <c r="EQ94" s="92"/>
      <c r="ER94" s="92"/>
      <c r="ES94" s="92"/>
      <c r="ET94" s="92"/>
      <c r="EU94" s="92"/>
      <c r="EV94" s="92"/>
      <c r="EW94" s="92"/>
      <c r="EX94" s="92"/>
      <c r="EY94" s="92"/>
    </row>
    <row r="95" spans="1:155" ht="14.45" customHeight="1" x14ac:dyDescent="0.25">
      <c r="A95" s="162"/>
      <c r="B95" s="207" t="s">
        <v>129</v>
      </c>
      <c r="C95" s="208"/>
      <c r="D95" s="209"/>
      <c r="E95" s="210"/>
      <c r="F95" s="201"/>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2"/>
      <c r="DI95" s="92"/>
      <c r="DJ95" s="92"/>
      <c r="DK95" s="92"/>
      <c r="DL95" s="92"/>
      <c r="DM95" s="92"/>
      <c r="DN95" s="92"/>
      <c r="DO95" s="92"/>
      <c r="DP95" s="92"/>
      <c r="DQ95" s="92"/>
      <c r="DR95" s="92"/>
      <c r="DS95" s="92"/>
      <c r="DT95" s="92"/>
      <c r="DU95" s="92"/>
      <c r="DV95" s="92"/>
      <c r="DW95" s="92"/>
      <c r="DX95" s="92"/>
      <c r="DY95" s="92"/>
      <c r="DZ95" s="92"/>
      <c r="EA95" s="92"/>
      <c r="EB95" s="92"/>
      <c r="EC95" s="92"/>
      <c r="ED95" s="92"/>
      <c r="EE95" s="92"/>
      <c r="EF95" s="92"/>
      <c r="EG95" s="92"/>
      <c r="EH95" s="92"/>
      <c r="EI95" s="92"/>
      <c r="EJ95" s="92"/>
      <c r="EK95" s="92"/>
      <c r="EL95" s="92"/>
      <c r="EM95" s="92"/>
      <c r="EN95" s="92"/>
      <c r="EO95" s="92"/>
      <c r="EP95" s="92"/>
      <c r="EQ95" s="92"/>
      <c r="ER95" s="92"/>
      <c r="ES95" s="92"/>
      <c r="ET95" s="92"/>
      <c r="EU95" s="92"/>
      <c r="EV95" s="92"/>
      <c r="EW95" s="92"/>
      <c r="EX95" s="92"/>
      <c r="EY95" s="92"/>
    </row>
    <row r="96" spans="1:155" ht="14.45" customHeight="1" x14ac:dyDescent="0.25">
      <c r="A96" s="162"/>
      <c r="B96" s="149" t="s">
        <v>108</v>
      </c>
      <c r="C96" s="211"/>
      <c r="D96" s="209" t="s">
        <v>130</v>
      </c>
      <c r="E96" s="212">
        <v>0</v>
      </c>
      <c r="F96" s="201"/>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c r="EO96" s="92"/>
      <c r="EP96" s="92"/>
      <c r="EQ96" s="92"/>
      <c r="ER96" s="92"/>
      <c r="ES96" s="92"/>
      <c r="ET96" s="92"/>
      <c r="EU96" s="92"/>
      <c r="EV96" s="92"/>
      <c r="EW96" s="92"/>
      <c r="EX96" s="92"/>
      <c r="EY96" s="92"/>
    </row>
    <row r="97" spans="1:155" ht="14.45" customHeight="1" x14ac:dyDescent="0.25">
      <c r="A97" s="162"/>
      <c r="B97" s="149" t="s">
        <v>109</v>
      </c>
      <c r="C97" s="211"/>
      <c r="D97" s="209" t="s">
        <v>130</v>
      </c>
      <c r="E97" s="212">
        <v>0</v>
      </c>
      <c r="F97" s="201"/>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row>
    <row r="98" spans="1:155" ht="14.45" customHeight="1" x14ac:dyDescent="0.25">
      <c r="A98" s="162"/>
      <c r="B98" s="149" t="s">
        <v>110</v>
      </c>
      <c r="C98" s="211"/>
      <c r="D98" s="209" t="s">
        <v>130</v>
      </c>
      <c r="E98" s="212">
        <v>0</v>
      </c>
      <c r="F98" s="201"/>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2"/>
      <c r="DI98" s="92"/>
      <c r="DJ98" s="92"/>
      <c r="DK98" s="92"/>
      <c r="DL98" s="92"/>
      <c r="DM98" s="92"/>
      <c r="DN98" s="92"/>
      <c r="DO98" s="92"/>
      <c r="DP98" s="92"/>
      <c r="DQ98" s="92"/>
      <c r="DR98" s="92"/>
      <c r="DS98" s="92"/>
      <c r="DT98" s="92"/>
      <c r="DU98" s="92"/>
      <c r="DV98" s="92"/>
      <c r="DW98" s="92"/>
      <c r="DX98" s="92"/>
      <c r="DY98" s="92"/>
      <c r="DZ98" s="92"/>
      <c r="EA98" s="92"/>
      <c r="EB98" s="92"/>
      <c r="EC98" s="92"/>
      <c r="ED98" s="92"/>
      <c r="EE98" s="92"/>
      <c r="EF98" s="92"/>
      <c r="EG98" s="92"/>
      <c r="EH98" s="92"/>
      <c r="EI98" s="92"/>
      <c r="EJ98" s="92"/>
      <c r="EK98" s="92"/>
      <c r="EL98" s="92"/>
      <c r="EM98" s="92"/>
      <c r="EN98" s="92"/>
      <c r="EO98" s="92"/>
      <c r="EP98" s="92"/>
      <c r="EQ98" s="92"/>
      <c r="ER98" s="92"/>
      <c r="ES98" s="92"/>
      <c r="ET98" s="92"/>
      <c r="EU98" s="92"/>
      <c r="EV98" s="92"/>
      <c r="EW98" s="92"/>
      <c r="EX98" s="92"/>
      <c r="EY98" s="92"/>
    </row>
    <row r="99" spans="1:155" ht="14.45" customHeight="1" x14ac:dyDescent="0.25">
      <c r="A99" s="162"/>
      <c r="B99" s="149" t="s">
        <v>24</v>
      </c>
      <c r="C99" s="211"/>
      <c r="D99" s="209" t="s">
        <v>130</v>
      </c>
      <c r="E99" s="212">
        <v>0</v>
      </c>
      <c r="F99" s="201"/>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2"/>
      <c r="DI99" s="92"/>
      <c r="DJ99" s="92"/>
      <c r="DK99" s="92"/>
      <c r="DL99" s="92"/>
      <c r="DM99" s="92"/>
      <c r="DN99" s="92"/>
      <c r="DO99" s="92"/>
      <c r="DP99" s="92"/>
      <c r="DQ99" s="92"/>
      <c r="DR99" s="92"/>
      <c r="DS99" s="92"/>
      <c r="DT99" s="92"/>
      <c r="DU99" s="92"/>
      <c r="DV99" s="92"/>
      <c r="DW99" s="92"/>
      <c r="DX99" s="92"/>
      <c r="DY99" s="92"/>
      <c r="DZ99" s="92"/>
      <c r="EA99" s="92"/>
      <c r="EB99" s="92"/>
      <c r="EC99" s="92"/>
      <c r="ED99" s="92"/>
      <c r="EE99" s="92"/>
      <c r="EF99" s="92"/>
      <c r="EG99" s="92"/>
      <c r="EH99" s="92"/>
      <c r="EI99" s="92"/>
      <c r="EJ99" s="92"/>
      <c r="EK99" s="92"/>
      <c r="EL99" s="92"/>
      <c r="EM99" s="92"/>
      <c r="EN99" s="92"/>
      <c r="EO99" s="92"/>
      <c r="EP99" s="92"/>
      <c r="EQ99" s="92"/>
      <c r="ER99" s="92"/>
      <c r="ES99" s="92"/>
      <c r="ET99" s="92"/>
      <c r="EU99" s="92"/>
      <c r="EV99" s="92"/>
      <c r="EW99" s="92"/>
      <c r="EX99" s="92"/>
      <c r="EY99" s="92"/>
    </row>
    <row r="100" spans="1:155" ht="14.45" customHeight="1" x14ac:dyDescent="0.25">
      <c r="A100" s="162"/>
      <c r="B100" s="149" t="s">
        <v>131</v>
      </c>
      <c r="C100" s="211"/>
      <c r="D100" s="209" t="s">
        <v>130</v>
      </c>
      <c r="E100" s="212">
        <v>0</v>
      </c>
      <c r="F100" s="201"/>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2"/>
      <c r="DI100" s="92"/>
      <c r="DJ100" s="92"/>
      <c r="DK100" s="92"/>
      <c r="DL100" s="92"/>
      <c r="DM100" s="92"/>
      <c r="DN100" s="92"/>
      <c r="DO100" s="92"/>
      <c r="DP100" s="92"/>
      <c r="DQ100" s="92"/>
      <c r="DR100" s="92"/>
      <c r="DS100" s="92"/>
      <c r="DT100" s="92"/>
      <c r="DU100" s="92"/>
      <c r="DV100" s="92"/>
      <c r="DW100" s="92"/>
      <c r="DX100" s="92"/>
      <c r="DY100" s="92"/>
      <c r="DZ100" s="92"/>
      <c r="EA100" s="92"/>
      <c r="EB100" s="92"/>
      <c r="EC100" s="92"/>
      <c r="ED100" s="92"/>
      <c r="EE100" s="92"/>
      <c r="EF100" s="92"/>
      <c r="EG100" s="92"/>
      <c r="EH100" s="92"/>
      <c r="EI100" s="92"/>
      <c r="EJ100" s="92"/>
      <c r="EK100" s="92"/>
      <c r="EL100" s="92"/>
      <c r="EM100" s="92"/>
      <c r="EN100" s="92"/>
      <c r="EO100" s="92"/>
      <c r="EP100" s="92"/>
      <c r="EQ100" s="92"/>
      <c r="ER100" s="92"/>
      <c r="ES100" s="92"/>
      <c r="ET100" s="92"/>
      <c r="EU100" s="92"/>
      <c r="EV100" s="92"/>
      <c r="EW100" s="92"/>
      <c r="EX100" s="92"/>
      <c r="EY100" s="92"/>
    </row>
    <row r="101" spans="1:155" ht="14.45" customHeight="1" x14ac:dyDescent="0.25">
      <c r="A101" s="162"/>
      <c r="B101" s="149" t="s">
        <v>26</v>
      </c>
      <c r="C101" s="211"/>
      <c r="D101" s="209" t="s">
        <v>130</v>
      </c>
      <c r="E101" s="212">
        <v>0</v>
      </c>
      <c r="F101" s="201"/>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c r="DD101" s="92"/>
      <c r="DE101" s="92"/>
      <c r="DF101" s="92"/>
      <c r="DG101" s="92"/>
      <c r="DH101" s="92"/>
      <c r="DI101" s="92"/>
      <c r="DJ101" s="92"/>
      <c r="DK101" s="92"/>
      <c r="DL101" s="92"/>
      <c r="DM101" s="92"/>
      <c r="DN101" s="92"/>
      <c r="DO101" s="92"/>
      <c r="DP101" s="92"/>
      <c r="DQ101" s="92"/>
      <c r="DR101" s="92"/>
      <c r="DS101" s="92"/>
      <c r="DT101" s="92"/>
      <c r="DU101" s="92"/>
      <c r="DV101" s="92"/>
      <c r="DW101" s="92"/>
      <c r="DX101" s="92"/>
      <c r="DY101" s="92"/>
      <c r="DZ101" s="92"/>
      <c r="EA101" s="92"/>
      <c r="EB101" s="92"/>
      <c r="EC101" s="92"/>
      <c r="ED101" s="92"/>
      <c r="EE101" s="92"/>
      <c r="EF101" s="92"/>
      <c r="EG101" s="92"/>
      <c r="EH101" s="92"/>
      <c r="EI101" s="92"/>
      <c r="EJ101" s="92"/>
      <c r="EK101" s="92"/>
      <c r="EL101" s="92"/>
      <c r="EM101" s="92"/>
      <c r="EN101" s="92"/>
      <c r="EO101" s="92"/>
      <c r="EP101" s="92"/>
      <c r="EQ101" s="92"/>
      <c r="ER101" s="92"/>
      <c r="ES101" s="92"/>
      <c r="ET101" s="92"/>
      <c r="EU101" s="92"/>
      <c r="EV101" s="92"/>
      <c r="EW101" s="92"/>
      <c r="EX101" s="92"/>
      <c r="EY101" s="92"/>
    </row>
    <row r="102" spans="1:155" ht="14.45" customHeight="1" x14ac:dyDescent="0.25">
      <c r="A102" s="162"/>
      <c r="B102" s="149" t="s">
        <v>27</v>
      </c>
      <c r="C102" s="211"/>
      <c r="D102" s="209" t="s">
        <v>130</v>
      </c>
      <c r="E102" s="212">
        <v>0</v>
      </c>
      <c r="F102" s="201"/>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2"/>
      <c r="DI102" s="92"/>
      <c r="DJ102" s="92"/>
      <c r="DK102" s="92"/>
      <c r="DL102" s="92"/>
      <c r="DM102" s="92"/>
      <c r="DN102" s="92"/>
      <c r="DO102" s="92"/>
      <c r="DP102" s="92"/>
      <c r="DQ102" s="92"/>
      <c r="DR102" s="92"/>
      <c r="DS102" s="92"/>
      <c r="DT102" s="92"/>
      <c r="DU102" s="92"/>
      <c r="DV102" s="92"/>
      <c r="DW102" s="92"/>
      <c r="DX102" s="92"/>
      <c r="DY102" s="92"/>
      <c r="DZ102" s="92"/>
      <c r="EA102" s="92"/>
      <c r="EB102" s="92"/>
      <c r="EC102" s="92"/>
      <c r="ED102" s="92"/>
      <c r="EE102" s="92"/>
      <c r="EF102" s="92"/>
      <c r="EG102" s="92"/>
      <c r="EH102" s="92"/>
      <c r="EI102" s="92"/>
      <c r="EJ102" s="92"/>
      <c r="EK102" s="92"/>
      <c r="EL102" s="92"/>
      <c r="EM102" s="92"/>
      <c r="EN102" s="92"/>
      <c r="EO102" s="92"/>
      <c r="EP102" s="92"/>
      <c r="EQ102" s="92"/>
      <c r="ER102" s="92"/>
      <c r="ES102" s="92"/>
      <c r="ET102" s="92"/>
      <c r="EU102" s="92"/>
      <c r="EV102" s="92"/>
      <c r="EW102" s="92"/>
      <c r="EX102" s="92"/>
      <c r="EY102" s="92"/>
    </row>
    <row r="103" spans="1:155" ht="14.45" customHeight="1" x14ac:dyDescent="0.25">
      <c r="A103" s="162"/>
      <c r="B103" s="149" t="s">
        <v>132</v>
      </c>
      <c r="C103" s="211"/>
      <c r="D103" s="209" t="s">
        <v>130</v>
      </c>
      <c r="E103" s="212">
        <v>0</v>
      </c>
      <c r="F103" s="201"/>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c r="DD103" s="92"/>
      <c r="DE103" s="92"/>
      <c r="DF103" s="92"/>
      <c r="DG103" s="92"/>
      <c r="DH103" s="92"/>
      <c r="DI103" s="92"/>
      <c r="DJ103" s="92"/>
      <c r="DK103" s="92"/>
      <c r="DL103" s="92"/>
      <c r="DM103" s="92"/>
      <c r="DN103" s="92"/>
      <c r="DO103" s="92"/>
      <c r="DP103" s="92"/>
      <c r="DQ103" s="92"/>
      <c r="DR103" s="92"/>
      <c r="DS103" s="92"/>
      <c r="DT103" s="92"/>
      <c r="DU103" s="92"/>
      <c r="DV103" s="92"/>
      <c r="DW103" s="92"/>
      <c r="DX103" s="92"/>
      <c r="DY103" s="92"/>
      <c r="DZ103" s="92"/>
      <c r="EA103" s="92"/>
      <c r="EB103" s="92"/>
      <c r="EC103" s="92"/>
      <c r="ED103" s="92"/>
      <c r="EE103" s="92"/>
      <c r="EF103" s="92"/>
      <c r="EG103" s="92"/>
      <c r="EH103" s="92"/>
      <c r="EI103" s="92"/>
      <c r="EJ103" s="92"/>
      <c r="EK103" s="92"/>
      <c r="EL103" s="92"/>
      <c r="EM103" s="92"/>
      <c r="EN103" s="92"/>
      <c r="EO103" s="92"/>
      <c r="EP103" s="92"/>
      <c r="EQ103" s="92"/>
      <c r="ER103" s="92"/>
      <c r="ES103" s="92"/>
      <c r="ET103" s="92"/>
      <c r="EU103" s="92"/>
      <c r="EV103" s="92"/>
      <c r="EW103" s="92"/>
      <c r="EX103" s="92"/>
      <c r="EY103" s="92"/>
    </row>
    <row r="104" spans="1:155" ht="14.45" customHeight="1" x14ac:dyDescent="0.25">
      <c r="A104" s="162"/>
      <c r="B104" s="149" t="s">
        <v>114</v>
      </c>
      <c r="C104" s="211"/>
      <c r="D104" s="209" t="s">
        <v>130</v>
      </c>
      <c r="E104" s="212">
        <v>0</v>
      </c>
      <c r="F104" s="201"/>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W104" s="92"/>
      <c r="EX104" s="92"/>
      <c r="EY104" s="92"/>
    </row>
    <row r="105" spans="1:155" ht="14.45" customHeight="1" x14ac:dyDescent="0.25">
      <c r="A105" s="162"/>
      <c r="B105" s="149" t="s">
        <v>301</v>
      </c>
      <c r="C105" s="211"/>
      <c r="D105" s="209" t="s">
        <v>130</v>
      </c>
      <c r="E105" s="212">
        <v>0</v>
      </c>
      <c r="F105" s="201"/>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c r="EO105" s="92"/>
      <c r="EP105" s="92"/>
      <c r="EQ105" s="92"/>
      <c r="ER105" s="92"/>
      <c r="ES105" s="92"/>
      <c r="ET105" s="92"/>
      <c r="EU105" s="92"/>
      <c r="EV105" s="92"/>
      <c r="EW105" s="92"/>
      <c r="EX105" s="92"/>
      <c r="EY105" s="92"/>
    </row>
    <row r="106" spans="1:155" ht="14.45" customHeight="1" x14ac:dyDescent="0.25">
      <c r="A106" s="162"/>
      <c r="B106" s="149"/>
      <c r="C106" s="211"/>
      <c r="D106" s="209" t="s">
        <v>130</v>
      </c>
      <c r="E106" s="212">
        <v>0</v>
      </c>
      <c r="F106" s="201"/>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c r="EO106" s="92"/>
      <c r="EP106" s="92"/>
      <c r="EQ106" s="92"/>
      <c r="ER106" s="92"/>
      <c r="ES106" s="92"/>
      <c r="ET106" s="92"/>
      <c r="EU106" s="92"/>
      <c r="EV106" s="92"/>
      <c r="EW106" s="92"/>
      <c r="EX106" s="92"/>
      <c r="EY106" s="92"/>
    </row>
    <row r="107" spans="1:155" ht="14.45" customHeight="1" x14ac:dyDescent="0.25">
      <c r="A107" s="162"/>
      <c r="B107" s="149"/>
      <c r="C107" s="211"/>
      <c r="D107" s="209" t="s">
        <v>130</v>
      </c>
      <c r="E107" s="212">
        <v>0</v>
      </c>
      <c r="F107" s="201"/>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c r="EA107" s="92"/>
      <c r="EB107" s="92"/>
      <c r="EC107" s="92"/>
      <c r="ED107" s="92"/>
      <c r="EE107" s="92"/>
      <c r="EF107" s="92"/>
      <c r="EG107" s="92"/>
      <c r="EH107" s="92"/>
      <c r="EI107" s="92"/>
      <c r="EJ107" s="92"/>
      <c r="EK107" s="92"/>
      <c r="EL107" s="92"/>
      <c r="EM107" s="92"/>
      <c r="EN107" s="92"/>
      <c r="EO107" s="92"/>
      <c r="EP107" s="92"/>
      <c r="EQ107" s="92"/>
      <c r="ER107" s="92"/>
      <c r="ES107" s="92"/>
      <c r="ET107" s="92"/>
      <c r="EU107" s="92"/>
      <c r="EV107" s="92"/>
      <c r="EW107" s="92"/>
      <c r="EX107" s="92"/>
      <c r="EY107" s="92"/>
    </row>
    <row r="108" spans="1:155" ht="14.45" customHeight="1" x14ac:dyDescent="0.25">
      <c r="A108" s="162"/>
      <c r="B108" s="207" t="s">
        <v>133</v>
      </c>
      <c r="C108" s="208"/>
      <c r="D108" s="209"/>
      <c r="E108" s="212"/>
      <c r="F108" s="201"/>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2"/>
      <c r="DI108" s="92"/>
      <c r="DJ108" s="92"/>
      <c r="DK108" s="92"/>
      <c r="DL108" s="92"/>
      <c r="DM108" s="92"/>
      <c r="DN108" s="92"/>
      <c r="DO108" s="92"/>
      <c r="DP108" s="92"/>
      <c r="DQ108" s="92"/>
      <c r="DR108" s="92"/>
      <c r="DS108" s="92"/>
      <c r="DT108" s="92"/>
      <c r="DU108" s="92"/>
      <c r="DV108" s="92"/>
      <c r="DW108" s="92"/>
      <c r="DX108" s="92"/>
      <c r="DY108" s="92"/>
      <c r="DZ108" s="92"/>
      <c r="EA108" s="92"/>
      <c r="EB108" s="92"/>
      <c r="EC108" s="92"/>
      <c r="ED108" s="92"/>
      <c r="EE108" s="92"/>
      <c r="EF108" s="92"/>
      <c r="EG108" s="92"/>
      <c r="EH108" s="92"/>
      <c r="EI108" s="92"/>
      <c r="EJ108" s="92"/>
      <c r="EK108" s="92"/>
      <c r="EL108" s="92"/>
      <c r="EM108" s="92"/>
      <c r="EN108" s="92"/>
      <c r="EO108" s="92"/>
      <c r="EP108" s="92"/>
      <c r="EQ108" s="92"/>
      <c r="ER108" s="92"/>
      <c r="ES108" s="92"/>
      <c r="ET108" s="92"/>
      <c r="EU108" s="92"/>
      <c r="EV108" s="92"/>
      <c r="EW108" s="92"/>
      <c r="EX108" s="92"/>
      <c r="EY108" s="92"/>
    </row>
    <row r="109" spans="1:155" ht="14.45" customHeight="1" x14ac:dyDescent="0.25">
      <c r="A109" s="162"/>
      <c r="B109" s="149" t="s">
        <v>134</v>
      </c>
      <c r="C109" s="211"/>
      <c r="D109" s="147">
        <v>13</v>
      </c>
      <c r="E109" s="212">
        <v>0</v>
      </c>
      <c r="F109" s="201"/>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c r="DD109" s="92"/>
      <c r="DE109" s="92"/>
      <c r="DF109" s="92"/>
      <c r="DG109" s="92"/>
      <c r="DH109" s="92"/>
      <c r="DI109" s="92"/>
      <c r="DJ109" s="92"/>
      <c r="DK109" s="92"/>
      <c r="DL109" s="92"/>
      <c r="DM109" s="92"/>
      <c r="DN109" s="92"/>
      <c r="DO109" s="92"/>
      <c r="DP109" s="92"/>
      <c r="DQ109" s="92"/>
      <c r="DR109" s="92"/>
      <c r="DS109" s="92"/>
      <c r="DT109" s="92"/>
      <c r="DU109" s="92"/>
      <c r="DV109" s="92"/>
      <c r="DW109" s="92"/>
      <c r="DX109" s="92"/>
      <c r="DY109" s="92"/>
      <c r="DZ109" s="92"/>
      <c r="EA109" s="92"/>
      <c r="EB109" s="92"/>
      <c r="EC109" s="92"/>
      <c r="ED109" s="92"/>
      <c r="EE109" s="92"/>
      <c r="EF109" s="92"/>
      <c r="EG109" s="92"/>
      <c r="EH109" s="92"/>
      <c r="EI109" s="92"/>
      <c r="EJ109" s="92"/>
      <c r="EK109" s="92"/>
      <c r="EL109" s="92"/>
      <c r="EM109" s="92"/>
      <c r="EN109" s="92"/>
      <c r="EO109" s="92"/>
      <c r="EP109" s="92"/>
      <c r="EQ109" s="92"/>
      <c r="ER109" s="92"/>
      <c r="ES109" s="92"/>
      <c r="ET109" s="92"/>
      <c r="EU109" s="92"/>
      <c r="EV109" s="92"/>
      <c r="EW109" s="92"/>
      <c r="EX109" s="92"/>
      <c r="EY109" s="92"/>
    </row>
    <row r="110" spans="1:155" ht="14.45" customHeight="1" x14ac:dyDescent="0.25">
      <c r="A110" s="162"/>
      <c r="B110" s="149" t="s">
        <v>134</v>
      </c>
      <c r="C110" s="211"/>
      <c r="D110" s="147">
        <v>14</v>
      </c>
      <c r="E110" s="212">
        <v>0</v>
      </c>
      <c r="F110" s="201"/>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2"/>
      <c r="DI110" s="92"/>
      <c r="DJ110" s="92"/>
      <c r="DK110" s="92"/>
      <c r="DL110" s="92"/>
      <c r="DM110" s="92"/>
      <c r="DN110" s="92"/>
      <c r="DO110" s="92"/>
      <c r="DP110" s="92"/>
      <c r="DQ110" s="92"/>
      <c r="DR110" s="92"/>
      <c r="DS110" s="92"/>
      <c r="DT110" s="92"/>
      <c r="DU110" s="92"/>
      <c r="DV110" s="92"/>
      <c r="DW110" s="92"/>
      <c r="DX110" s="92"/>
      <c r="DY110" s="92"/>
      <c r="DZ110" s="92"/>
      <c r="EA110" s="92"/>
      <c r="EB110" s="92"/>
      <c r="EC110" s="92"/>
      <c r="ED110" s="92"/>
      <c r="EE110" s="92"/>
      <c r="EF110" s="92"/>
      <c r="EG110" s="92"/>
      <c r="EH110" s="92"/>
      <c r="EI110" s="92"/>
      <c r="EJ110" s="92"/>
      <c r="EK110" s="92"/>
      <c r="EL110" s="92"/>
      <c r="EM110" s="92"/>
      <c r="EN110" s="92"/>
      <c r="EO110" s="92"/>
      <c r="EP110" s="92"/>
      <c r="EQ110" s="92"/>
      <c r="ER110" s="92"/>
      <c r="ES110" s="92"/>
      <c r="ET110" s="92"/>
      <c r="EU110" s="92"/>
      <c r="EV110" s="92"/>
      <c r="EW110" s="92"/>
      <c r="EX110" s="92"/>
      <c r="EY110" s="92"/>
    </row>
    <row r="111" spans="1:155" ht="14.45" customHeight="1" x14ac:dyDescent="0.25">
      <c r="A111" s="162"/>
      <c r="B111" s="149"/>
      <c r="C111" s="211"/>
      <c r="D111" s="147"/>
      <c r="E111" s="212"/>
      <c r="F111" s="201"/>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c r="DD111" s="92"/>
      <c r="DE111" s="92"/>
      <c r="DF111" s="92"/>
      <c r="DG111" s="92"/>
      <c r="DH111" s="92"/>
      <c r="DI111" s="92"/>
      <c r="DJ111" s="92"/>
      <c r="DK111" s="92"/>
      <c r="DL111" s="92"/>
      <c r="DM111" s="92"/>
      <c r="DN111" s="92"/>
      <c r="DO111" s="92"/>
      <c r="DP111" s="92"/>
      <c r="DQ111" s="92"/>
      <c r="DR111" s="92"/>
      <c r="DS111" s="92"/>
      <c r="DT111" s="92"/>
      <c r="DU111" s="92"/>
      <c r="DV111" s="92"/>
      <c r="DW111" s="92"/>
      <c r="DX111" s="92"/>
      <c r="DY111" s="92"/>
      <c r="DZ111" s="92"/>
      <c r="EA111" s="92"/>
      <c r="EB111" s="92"/>
      <c r="EC111" s="92"/>
      <c r="ED111" s="92"/>
      <c r="EE111" s="92"/>
      <c r="EF111" s="92"/>
      <c r="EG111" s="92"/>
      <c r="EH111" s="92"/>
      <c r="EI111" s="92"/>
      <c r="EJ111" s="92"/>
      <c r="EK111" s="92"/>
      <c r="EL111" s="92"/>
      <c r="EM111" s="92"/>
      <c r="EN111" s="92"/>
      <c r="EO111" s="92"/>
      <c r="EP111" s="92"/>
      <c r="EQ111" s="92"/>
      <c r="ER111" s="92"/>
      <c r="ES111" s="92"/>
      <c r="ET111" s="92"/>
      <c r="EU111" s="92"/>
      <c r="EV111" s="92"/>
      <c r="EW111" s="92"/>
      <c r="EX111" s="92"/>
      <c r="EY111" s="92"/>
    </row>
    <row r="112" spans="1:155" ht="14.45" customHeight="1" x14ac:dyDescent="0.25">
      <c r="A112" s="162"/>
      <c r="B112" s="207"/>
      <c r="C112" s="208"/>
      <c r="D112" s="147"/>
      <c r="E112" s="212"/>
      <c r="F112" s="201"/>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c r="DD112" s="92"/>
      <c r="DE112" s="92"/>
      <c r="DF112" s="92"/>
      <c r="DG112" s="92"/>
      <c r="DH112" s="92"/>
      <c r="DI112" s="92"/>
      <c r="DJ112" s="92"/>
      <c r="DK112" s="92"/>
      <c r="DL112" s="92"/>
      <c r="DM112" s="92"/>
      <c r="DN112" s="92"/>
      <c r="DO112" s="92"/>
      <c r="DP112" s="92"/>
      <c r="DQ112" s="92"/>
      <c r="DR112" s="92"/>
      <c r="DS112" s="92"/>
      <c r="DT112" s="92"/>
      <c r="DU112" s="92"/>
      <c r="DV112" s="92"/>
      <c r="DW112" s="92"/>
      <c r="DX112" s="92"/>
      <c r="DY112" s="92"/>
      <c r="DZ112" s="92"/>
      <c r="EA112" s="92"/>
      <c r="EB112" s="92"/>
      <c r="EC112" s="92"/>
      <c r="ED112" s="92"/>
      <c r="EE112" s="92"/>
      <c r="EF112" s="92"/>
      <c r="EG112" s="92"/>
      <c r="EH112" s="92"/>
      <c r="EI112" s="92"/>
      <c r="EJ112" s="92"/>
      <c r="EK112" s="92"/>
      <c r="EL112" s="92"/>
      <c r="EM112" s="92"/>
      <c r="EN112" s="92"/>
      <c r="EO112" s="92"/>
      <c r="EP112" s="92"/>
      <c r="EQ112" s="92"/>
      <c r="ER112" s="92"/>
      <c r="ES112" s="92"/>
      <c r="ET112" s="92"/>
      <c r="EU112" s="92"/>
      <c r="EV112" s="92"/>
      <c r="EW112" s="92"/>
      <c r="EX112" s="92"/>
      <c r="EY112" s="92"/>
    </row>
    <row r="113" spans="1:155" ht="48.75" customHeight="1" x14ac:dyDescent="0.25">
      <c r="A113" s="162"/>
      <c r="B113" s="213" t="s">
        <v>135</v>
      </c>
      <c r="C113" s="211"/>
      <c r="D113" s="214">
        <v>15</v>
      </c>
      <c r="E113" s="215">
        <v>0</v>
      </c>
      <c r="F113" s="201"/>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c r="CN113" s="92"/>
      <c r="CO113" s="92"/>
      <c r="CP113" s="92"/>
      <c r="CQ113" s="92"/>
      <c r="CR113" s="92"/>
      <c r="CS113" s="92"/>
      <c r="CT113" s="92"/>
      <c r="CU113" s="92"/>
      <c r="CV113" s="92"/>
      <c r="CW113" s="92"/>
      <c r="CX113" s="92"/>
      <c r="CY113" s="92"/>
      <c r="CZ113" s="92"/>
      <c r="DA113" s="92"/>
      <c r="DB113" s="92"/>
      <c r="DC113" s="92"/>
      <c r="DD113" s="92"/>
      <c r="DE113" s="92"/>
      <c r="DF113" s="92"/>
      <c r="DG113" s="92"/>
      <c r="DH113" s="92"/>
      <c r="DI113" s="92"/>
      <c r="DJ113" s="92"/>
      <c r="DK113" s="92"/>
      <c r="DL113" s="92"/>
      <c r="DM113" s="92"/>
      <c r="DN113" s="92"/>
      <c r="DO113" s="92"/>
      <c r="DP113" s="92"/>
      <c r="DQ113" s="92"/>
      <c r="DR113" s="92"/>
      <c r="DS113" s="92"/>
      <c r="DT113" s="92"/>
      <c r="DU113" s="92"/>
      <c r="DV113" s="92"/>
      <c r="DW113" s="92"/>
      <c r="DX113" s="92"/>
      <c r="DY113" s="92"/>
      <c r="DZ113" s="92"/>
      <c r="EA113" s="92"/>
      <c r="EB113" s="92"/>
      <c r="EC113" s="92"/>
      <c r="ED113" s="92"/>
      <c r="EE113" s="92"/>
      <c r="EF113" s="92"/>
      <c r="EG113" s="92"/>
      <c r="EH113" s="92"/>
      <c r="EI113" s="92"/>
      <c r="EJ113" s="92"/>
      <c r="EK113" s="92"/>
      <c r="EL113" s="92"/>
      <c r="EM113" s="92"/>
      <c r="EN113" s="92"/>
      <c r="EO113" s="92"/>
      <c r="EP113" s="92"/>
      <c r="EQ113" s="92"/>
      <c r="ER113" s="92"/>
      <c r="ES113" s="92"/>
      <c r="ET113" s="92"/>
      <c r="EU113" s="92"/>
      <c r="EV113" s="92"/>
      <c r="EW113" s="92"/>
      <c r="EX113" s="92"/>
      <c r="EY113" s="92"/>
    </row>
    <row r="114" spans="1:155" ht="14.45" customHeight="1" x14ac:dyDescent="0.25">
      <c r="A114" s="162"/>
      <c r="B114" s="149" t="s">
        <v>136</v>
      </c>
      <c r="C114" s="211"/>
      <c r="D114" s="147">
        <v>16</v>
      </c>
      <c r="E114" s="212">
        <v>0</v>
      </c>
      <c r="F114" s="201"/>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c r="DD114" s="92"/>
      <c r="DE114" s="92"/>
      <c r="DF114" s="92"/>
      <c r="DG114" s="92"/>
      <c r="DH114" s="92"/>
      <c r="DI114" s="92"/>
      <c r="DJ114" s="92"/>
      <c r="DK114" s="92"/>
      <c r="DL114" s="92"/>
      <c r="DM114" s="92"/>
      <c r="DN114" s="92"/>
      <c r="DO114" s="92"/>
      <c r="DP114" s="92"/>
      <c r="DQ114" s="92"/>
      <c r="DR114" s="92"/>
      <c r="DS114" s="92"/>
      <c r="DT114" s="92"/>
      <c r="DU114" s="92"/>
      <c r="DV114" s="92"/>
      <c r="DW114" s="92"/>
      <c r="DX114" s="92"/>
      <c r="DY114" s="92"/>
      <c r="DZ114" s="92"/>
      <c r="EA114" s="92"/>
      <c r="EB114" s="92"/>
      <c r="EC114" s="92"/>
      <c r="ED114" s="92"/>
      <c r="EE114" s="92"/>
      <c r="EF114" s="92"/>
      <c r="EG114" s="92"/>
      <c r="EH114" s="92"/>
      <c r="EI114" s="92"/>
      <c r="EJ114" s="92"/>
      <c r="EK114" s="92"/>
      <c r="EL114" s="92"/>
      <c r="EM114" s="92"/>
      <c r="EN114" s="92"/>
      <c r="EO114" s="92"/>
      <c r="EP114" s="92"/>
      <c r="EQ114" s="92"/>
      <c r="ER114" s="92"/>
      <c r="ES114" s="92"/>
      <c r="ET114" s="92"/>
      <c r="EU114" s="92"/>
      <c r="EV114" s="92"/>
      <c r="EW114" s="92"/>
      <c r="EX114" s="92"/>
      <c r="EY114" s="92"/>
    </row>
    <row r="115" spans="1:155" ht="14.45" customHeight="1" x14ac:dyDescent="0.25">
      <c r="A115" s="162"/>
      <c r="B115" s="149" t="s">
        <v>137</v>
      </c>
      <c r="C115" s="211"/>
      <c r="D115" s="147">
        <v>17</v>
      </c>
      <c r="E115" s="212">
        <v>0</v>
      </c>
      <c r="F115" s="201"/>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2"/>
      <c r="DD115" s="92"/>
      <c r="DE115" s="92"/>
      <c r="DF115" s="92"/>
      <c r="DG115" s="92"/>
      <c r="DH115" s="92"/>
      <c r="DI115" s="92"/>
      <c r="DJ115" s="92"/>
      <c r="DK115" s="92"/>
      <c r="DL115" s="92"/>
      <c r="DM115" s="92"/>
      <c r="DN115" s="92"/>
      <c r="DO115" s="92"/>
      <c r="DP115" s="92"/>
      <c r="DQ115" s="92"/>
      <c r="DR115" s="92"/>
      <c r="DS115" s="92"/>
      <c r="DT115" s="92"/>
      <c r="DU115" s="92"/>
      <c r="DV115" s="92"/>
      <c r="DW115" s="92"/>
      <c r="DX115" s="92"/>
      <c r="DY115" s="92"/>
      <c r="DZ115" s="92"/>
      <c r="EA115" s="92"/>
      <c r="EB115" s="92"/>
      <c r="EC115" s="92"/>
      <c r="ED115" s="92"/>
      <c r="EE115" s="92"/>
      <c r="EF115" s="92"/>
      <c r="EG115" s="92"/>
      <c r="EH115" s="92"/>
      <c r="EI115" s="92"/>
      <c r="EJ115" s="92"/>
      <c r="EK115" s="92"/>
      <c r="EL115" s="92"/>
      <c r="EM115" s="92"/>
      <c r="EN115" s="92"/>
      <c r="EO115" s="92"/>
      <c r="EP115" s="92"/>
      <c r="EQ115" s="92"/>
      <c r="ER115" s="92"/>
      <c r="ES115" s="92"/>
      <c r="ET115" s="92"/>
      <c r="EU115" s="92"/>
      <c r="EV115" s="92"/>
      <c r="EW115" s="92"/>
      <c r="EX115" s="92"/>
      <c r="EY115" s="92"/>
    </row>
    <row r="116" spans="1:155" ht="14.45" customHeight="1" x14ac:dyDescent="0.25">
      <c r="A116" s="162"/>
      <c r="B116" s="149" t="s">
        <v>138</v>
      </c>
      <c r="C116" s="211"/>
      <c r="D116" s="147">
        <v>18</v>
      </c>
      <c r="E116" s="212">
        <v>0</v>
      </c>
      <c r="F116" s="201"/>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c r="DD116" s="92"/>
      <c r="DE116" s="92"/>
      <c r="DF116" s="92"/>
      <c r="DG116" s="92"/>
      <c r="DH116" s="92"/>
      <c r="DI116" s="92"/>
      <c r="DJ116" s="92"/>
      <c r="DK116" s="92"/>
      <c r="DL116" s="92"/>
      <c r="DM116" s="92"/>
      <c r="DN116" s="92"/>
      <c r="DO116" s="92"/>
      <c r="DP116" s="92"/>
      <c r="DQ116" s="92"/>
      <c r="DR116" s="92"/>
      <c r="DS116" s="92"/>
      <c r="DT116" s="92"/>
      <c r="DU116" s="92"/>
      <c r="DV116" s="92"/>
      <c r="DW116" s="92"/>
      <c r="DX116" s="92"/>
      <c r="DY116" s="92"/>
      <c r="DZ116" s="92"/>
      <c r="EA116" s="92"/>
      <c r="EB116" s="92"/>
      <c r="EC116" s="92"/>
      <c r="ED116" s="92"/>
      <c r="EE116" s="92"/>
      <c r="EF116" s="92"/>
      <c r="EG116" s="92"/>
      <c r="EH116" s="92"/>
      <c r="EI116" s="92"/>
      <c r="EJ116" s="92"/>
      <c r="EK116" s="92"/>
      <c r="EL116" s="92"/>
      <c r="EM116" s="92"/>
      <c r="EN116" s="92"/>
      <c r="EO116" s="92"/>
      <c r="EP116" s="92"/>
      <c r="EQ116" s="92"/>
      <c r="ER116" s="92"/>
      <c r="ES116" s="92"/>
      <c r="ET116" s="92"/>
      <c r="EU116" s="92"/>
      <c r="EV116" s="92"/>
      <c r="EW116" s="92"/>
      <c r="EX116" s="92"/>
      <c r="EY116" s="92"/>
    </row>
    <row r="117" spans="1:155" ht="14.45" customHeight="1" x14ac:dyDescent="0.25">
      <c r="A117" s="162"/>
      <c r="B117" s="149"/>
      <c r="C117" s="211"/>
      <c r="D117" s="147"/>
      <c r="E117" s="212"/>
      <c r="F117" s="201"/>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92"/>
      <c r="CT117" s="92"/>
      <c r="CU117" s="92"/>
      <c r="CV117" s="92"/>
      <c r="CW117" s="92"/>
      <c r="CX117" s="92"/>
      <c r="CY117" s="92"/>
      <c r="CZ117" s="92"/>
      <c r="DA117" s="92"/>
      <c r="DB117" s="92"/>
      <c r="DC117" s="92"/>
      <c r="DD117" s="92"/>
      <c r="DE117" s="92"/>
      <c r="DF117" s="92"/>
      <c r="DG117" s="92"/>
      <c r="DH117" s="92"/>
      <c r="DI117" s="92"/>
      <c r="DJ117" s="92"/>
      <c r="DK117" s="92"/>
      <c r="DL117" s="92"/>
      <c r="DM117" s="92"/>
      <c r="DN117" s="92"/>
      <c r="DO117" s="92"/>
      <c r="DP117" s="92"/>
      <c r="DQ117" s="92"/>
      <c r="DR117" s="92"/>
      <c r="DS117" s="92"/>
      <c r="DT117" s="92"/>
      <c r="DU117" s="92"/>
      <c r="DV117" s="92"/>
      <c r="DW117" s="92"/>
      <c r="DX117" s="92"/>
      <c r="DY117" s="92"/>
      <c r="DZ117" s="92"/>
      <c r="EA117" s="92"/>
      <c r="EB117" s="92"/>
      <c r="EC117" s="92"/>
      <c r="ED117" s="92"/>
      <c r="EE117" s="92"/>
      <c r="EF117" s="92"/>
      <c r="EG117" s="92"/>
      <c r="EH117" s="92"/>
      <c r="EI117" s="92"/>
      <c r="EJ117" s="92"/>
      <c r="EK117" s="92"/>
      <c r="EL117" s="92"/>
      <c r="EM117" s="92"/>
      <c r="EN117" s="92"/>
      <c r="EO117" s="92"/>
      <c r="EP117" s="92"/>
      <c r="EQ117" s="92"/>
      <c r="ER117" s="92"/>
      <c r="ES117" s="92"/>
      <c r="ET117" s="92"/>
      <c r="EU117" s="92"/>
      <c r="EV117" s="92"/>
      <c r="EW117" s="92"/>
      <c r="EX117" s="92"/>
      <c r="EY117" s="92"/>
    </row>
    <row r="118" spans="1:155" ht="14.45" customHeight="1" x14ac:dyDescent="0.25">
      <c r="A118" s="162"/>
      <c r="B118" s="216" t="s">
        <v>292</v>
      </c>
      <c r="C118" s="208"/>
      <c r="D118" s="147"/>
      <c r="E118" s="212"/>
      <c r="F118" s="201"/>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c r="DE118" s="92"/>
      <c r="DF118" s="92"/>
      <c r="DG118" s="92"/>
      <c r="DH118" s="92"/>
      <c r="DI118" s="92"/>
      <c r="DJ118" s="92"/>
      <c r="DK118" s="92"/>
      <c r="DL118" s="92"/>
      <c r="DM118" s="92"/>
      <c r="DN118" s="92"/>
      <c r="DO118" s="92"/>
      <c r="DP118" s="92"/>
      <c r="DQ118" s="92"/>
      <c r="DR118" s="92"/>
      <c r="DS118" s="92"/>
      <c r="DT118" s="92"/>
      <c r="DU118" s="92"/>
      <c r="DV118" s="92"/>
      <c r="DW118" s="92"/>
      <c r="DX118" s="92"/>
      <c r="DY118" s="92"/>
      <c r="DZ118" s="92"/>
      <c r="EA118" s="92"/>
      <c r="EB118" s="92"/>
      <c r="EC118" s="92"/>
      <c r="ED118" s="92"/>
      <c r="EE118" s="92"/>
      <c r="EF118" s="92"/>
      <c r="EG118" s="92"/>
      <c r="EH118" s="92"/>
      <c r="EI118" s="92"/>
      <c r="EJ118" s="92"/>
      <c r="EK118" s="92"/>
      <c r="EL118" s="92"/>
      <c r="EM118" s="92"/>
      <c r="EN118" s="92"/>
      <c r="EO118" s="92"/>
      <c r="EP118" s="92"/>
      <c r="EQ118" s="92"/>
      <c r="ER118" s="92"/>
      <c r="ES118" s="92"/>
      <c r="ET118" s="92"/>
      <c r="EU118" s="92"/>
      <c r="EV118" s="92"/>
      <c r="EW118" s="92"/>
      <c r="EX118" s="92"/>
      <c r="EY118" s="92"/>
    </row>
    <row r="119" spans="1:155" ht="14.45" customHeight="1" x14ac:dyDescent="0.25">
      <c r="A119" s="217"/>
      <c r="B119" s="218" t="s">
        <v>302</v>
      </c>
      <c r="C119" s="208"/>
      <c r="D119" s="147">
        <v>19</v>
      </c>
      <c r="E119" s="219">
        <f>'UFI for CY202829'!C63</f>
        <v>0</v>
      </c>
      <c r="F119" s="204"/>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92"/>
      <c r="CT119" s="92"/>
      <c r="CU119" s="92"/>
      <c r="CV119" s="92"/>
      <c r="CW119" s="92"/>
      <c r="CX119" s="92"/>
      <c r="CY119" s="92"/>
      <c r="CZ119" s="92"/>
      <c r="DA119" s="92"/>
      <c r="DB119" s="92"/>
      <c r="DC119" s="92"/>
      <c r="DD119" s="92"/>
      <c r="DE119" s="92"/>
      <c r="DF119" s="92"/>
      <c r="DG119" s="92"/>
      <c r="DH119" s="92"/>
      <c r="DI119" s="92"/>
      <c r="DJ119" s="92"/>
      <c r="DK119" s="92"/>
      <c r="DL119" s="92"/>
      <c r="DM119" s="92"/>
      <c r="DN119" s="92"/>
      <c r="DO119" s="92"/>
      <c r="DP119" s="92"/>
      <c r="DQ119" s="92"/>
      <c r="DR119" s="92"/>
      <c r="DS119" s="92"/>
      <c r="DT119" s="92"/>
      <c r="DU119" s="92"/>
      <c r="DV119" s="92"/>
      <c r="DW119" s="92"/>
      <c r="DX119" s="92"/>
      <c r="DY119" s="92"/>
      <c r="DZ119" s="92"/>
      <c r="EA119" s="92"/>
      <c r="EB119" s="92"/>
      <c r="EC119" s="92"/>
      <c r="ED119" s="92"/>
      <c r="EE119" s="92"/>
      <c r="EF119" s="92"/>
      <c r="EG119" s="92"/>
      <c r="EH119" s="92"/>
      <c r="EI119" s="92"/>
      <c r="EJ119" s="92"/>
      <c r="EK119" s="92"/>
      <c r="EL119" s="92"/>
      <c r="EM119" s="92"/>
      <c r="EN119" s="92"/>
      <c r="EO119" s="92"/>
      <c r="EP119" s="92"/>
      <c r="EQ119" s="92"/>
      <c r="ER119" s="92"/>
      <c r="ES119" s="92"/>
      <c r="ET119" s="92"/>
      <c r="EU119" s="92"/>
      <c r="EV119" s="92"/>
      <c r="EW119" s="92"/>
      <c r="EX119" s="92"/>
      <c r="EY119" s="92"/>
    </row>
    <row r="120" spans="1:155" ht="14.45" customHeight="1" x14ac:dyDescent="0.25">
      <c r="A120" s="162"/>
      <c r="B120" s="218" t="s">
        <v>296</v>
      </c>
      <c r="C120" s="211"/>
      <c r="D120" s="147">
        <v>20</v>
      </c>
      <c r="E120" s="219">
        <f>-('UFI for CY202728'!C69+'UFI for CY202627'!C69+'UFI for CY202526'!C68+'UFI for CY202425'!C70+'UFI for CY202324'!C70)</f>
        <v>0</v>
      </c>
      <c r="F120" s="201"/>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c r="DD120" s="92"/>
      <c r="DE120" s="92"/>
      <c r="DF120" s="92"/>
      <c r="DG120" s="92"/>
      <c r="DH120" s="92"/>
      <c r="DI120" s="92"/>
      <c r="DJ120" s="92"/>
      <c r="DK120" s="92"/>
      <c r="DL120" s="92"/>
      <c r="DM120" s="92"/>
      <c r="DN120" s="92"/>
      <c r="DO120" s="92"/>
      <c r="DP120" s="92"/>
      <c r="DQ120" s="92"/>
      <c r="DR120" s="92"/>
      <c r="DS120" s="92"/>
      <c r="DT120" s="92"/>
      <c r="DU120" s="92"/>
      <c r="DV120" s="92"/>
      <c r="DW120" s="92"/>
      <c r="DX120" s="92"/>
      <c r="DY120" s="92"/>
      <c r="DZ120" s="92"/>
      <c r="EA120" s="92"/>
      <c r="EB120" s="92"/>
      <c r="EC120" s="92"/>
      <c r="ED120" s="92"/>
      <c r="EE120" s="92"/>
      <c r="EF120" s="92"/>
      <c r="EG120" s="92"/>
      <c r="EH120" s="92"/>
      <c r="EI120" s="92"/>
      <c r="EJ120" s="92"/>
      <c r="EK120" s="92"/>
      <c r="EL120" s="92"/>
      <c r="EM120" s="92"/>
      <c r="EN120" s="92"/>
      <c r="EO120" s="92"/>
      <c r="EP120" s="92"/>
      <c r="EQ120" s="92"/>
      <c r="ER120" s="92"/>
      <c r="ES120" s="92"/>
      <c r="ET120" s="92"/>
      <c r="EU120" s="92"/>
      <c r="EV120" s="92"/>
      <c r="EW120" s="92"/>
      <c r="EX120" s="92"/>
      <c r="EY120" s="92"/>
    </row>
    <row r="121" spans="1:155" ht="14.45" customHeight="1" x14ac:dyDescent="0.25">
      <c r="A121" s="162"/>
      <c r="B121" s="220" t="s">
        <v>139</v>
      </c>
      <c r="C121" s="211"/>
      <c r="D121" s="221"/>
      <c r="E121" s="212"/>
      <c r="F121" s="201"/>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c r="DD121" s="92"/>
      <c r="DE121" s="92"/>
      <c r="DF121" s="92"/>
      <c r="DG121" s="92"/>
      <c r="DH121" s="92"/>
      <c r="DI121" s="92"/>
      <c r="DJ121" s="92"/>
      <c r="DK121" s="92"/>
      <c r="DL121" s="92"/>
      <c r="DM121" s="92"/>
      <c r="DN121" s="92"/>
      <c r="DO121" s="92"/>
      <c r="DP121" s="92"/>
      <c r="DQ121" s="92"/>
      <c r="DR121" s="92"/>
      <c r="DS121" s="92"/>
      <c r="DT121" s="92"/>
      <c r="DU121" s="92"/>
      <c r="DV121" s="92"/>
      <c r="DW121" s="92"/>
      <c r="DX121" s="92"/>
      <c r="DY121" s="92"/>
      <c r="DZ121" s="92"/>
      <c r="EA121" s="92"/>
      <c r="EB121" s="92"/>
      <c r="EC121" s="92"/>
      <c r="ED121" s="92"/>
      <c r="EE121" s="92"/>
      <c r="EF121" s="92"/>
      <c r="EG121" s="92"/>
      <c r="EH121" s="92"/>
      <c r="EI121" s="92"/>
      <c r="EJ121" s="92"/>
      <c r="EK121" s="92"/>
      <c r="EL121" s="92"/>
      <c r="EM121" s="92"/>
      <c r="EN121" s="92"/>
      <c r="EO121" s="92"/>
      <c r="EP121" s="92"/>
      <c r="EQ121" s="92"/>
      <c r="ER121" s="92"/>
      <c r="ES121" s="92"/>
      <c r="ET121" s="92"/>
      <c r="EU121" s="92"/>
      <c r="EV121" s="92"/>
      <c r="EW121" s="92"/>
      <c r="EX121" s="92"/>
      <c r="EY121" s="92"/>
    </row>
    <row r="122" spans="1:155" ht="14.45" customHeight="1" x14ac:dyDescent="0.25">
      <c r="A122" s="162"/>
      <c r="B122" s="149"/>
      <c r="C122" s="211"/>
      <c r="D122" s="147"/>
      <c r="E122" s="222"/>
      <c r="F122" s="201"/>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c r="DD122" s="92"/>
      <c r="DE122" s="92"/>
      <c r="DF122" s="92"/>
      <c r="DG122" s="92"/>
      <c r="DH122" s="92"/>
      <c r="DI122" s="92"/>
      <c r="DJ122" s="92"/>
      <c r="DK122" s="92"/>
      <c r="DL122" s="92"/>
      <c r="DM122" s="92"/>
      <c r="DN122" s="92"/>
      <c r="DO122" s="92"/>
      <c r="DP122" s="92"/>
      <c r="DQ122" s="92"/>
      <c r="DR122" s="92"/>
      <c r="DS122" s="92"/>
      <c r="DT122" s="92"/>
      <c r="DU122" s="92"/>
      <c r="DV122" s="92"/>
      <c r="DW122" s="92"/>
      <c r="DX122" s="92"/>
      <c r="DY122" s="92"/>
      <c r="DZ122" s="92"/>
      <c r="EA122" s="92"/>
      <c r="EB122" s="92"/>
      <c r="EC122" s="92"/>
      <c r="ED122" s="92"/>
      <c r="EE122" s="92"/>
      <c r="EF122" s="92"/>
      <c r="EG122" s="92"/>
      <c r="EH122" s="92"/>
      <c r="EI122" s="92"/>
      <c r="EJ122" s="92"/>
      <c r="EK122" s="92"/>
      <c r="EL122" s="92"/>
      <c r="EM122" s="92"/>
      <c r="EN122" s="92"/>
      <c r="EO122" s="92"/>
      <c r="EP122" s="92"/>
      <c r="EQ122" s="92"/>
      <c r="ER122" s="92"/>
      <c r="ES122" s="92"/>
      <c r="ET122" s="92"/>
      <c r="EU122" s="92"/>
      <c r="EV122" s="92"/>
      <c r="EW122" s="92"/>
      <c r="EX122" s="92"/>
      <c r="EY122" s="92"/>
    </row>
    <row r="123" spans="1:155" ht="15" customHeight="1" thickBot="1" x14ac:dyDescent="0.3">
      <c r="A123" s="162"/>
      <c r="B123" s="223" t="s">
        <v>140</v>
      </c>
      <c r="C123" s="224"/>
      <c r="D123" s="147"/>
      <c r="E123" s="225">
        <f>SUM(E96:E120)</f>
        <v>0</v>
      </c>
      <c r="F123" s="201"/>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92"/>
      <c r="CT123" s="92"/>
      <c r="CU123" s="92"/>
      <c r="CV123" s="92"/>
      <c r="CW123" s="92"/>
      <c r="CX123" s="92"/>
      <c r="CY123" s="92"/>
      <c r="CZ123" s="92"/>
      <c r="DA123" s="92"/>
      <c r="DB123" s="92"/>
      <c r="DC123" s="92"/>
      <c r="DD123" s="92"/>
      <c r="DE123" s="92"/>
      <c r="DF123" s="92"/>
      <c r="DG123" s="92"/>
      <c r="DH123" s="92"/>
      <c r="DI123" s="92"/>
      <c r="DJ123" s="92"/>
      <c r="DK123" s="92"/>
      <c r="DL123" s="92"/>
      <c r="DM123" s="92"/>
      <c r="DN123" s="92"/>
      <c r="DO123" s="92"/>
      <c r="DP123" s="92"/>
      <c r="DQ123" s="92"/>
      <c r="DR123" s="92"/>
      <c r="DS123" s="92"/>
      <c r="DT123" s="92"/>
      <c r="DU123" s="92"/>
      <c r="DV123" s="92"/>
      <c r="DW123" s="92"/>
      <c r="DX123" s="92"/>
      <c r="DY123" s="92"/>
      <c r="DZ123" s="92"/>
      <c r="EA123" s="92"/>
      <c r="EB123" s="92"/>
      <c r="EC123" s="92"/>
      <c r="ED123" s="92"/>
      <c r="EE123" s="92"/>
      <c r="EF123" s="92"/>
      <c r="EG123" s="92"/>
      <c r="EH123" s="92"/>
      <c r="EI123" s="92"/>
      <c r="EJ123" s="92"/>
      <c r="EK123" s="92"/>
      <c r="EL123" s="92"/>
      <c r="EM123" s="92"/>
      <c r="EN123" s="92"/>
      <c r="EO123" s="92"/>
      <c r="EP123" s="92"/>
      <c r="EQ123" s="92"/>
      <c r="ER123" s="92"/>
      <c r="ES123" s="92"/>
      <c r="ET123" s="92"/>
      <c r="EU123" s="92"/>
      <c r="EV123" s="92"/>
      <c r="EW123" s="92"/>
      <c r="EX123" s="92"/>
      <c r="EY123" s="92"/>
    </row>
    <row r="124" spans="1:155" ht="15" customHeight="1" thickTop="1" x14ac:dyDescent="0.25">
      <c r="A124" s="162"/>
      <c r="B124" s="149"/>
      <c r="C124" s="211"/>
      <c r="D124" s="147"/>
      <c r="E124" s="226"/>
      <c r="F124" s="201"/>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c r="DE124" s="92"/>
      <c r="DF124" s="92"/>
      <c r="DG124" s="92"/>
      <c r="DH124" s="92"/>
      <c r="DI124" s="92"/>
      <c r="DJ124" s="92"/>
      <c r="DK124" s="92"/>
      <c r="DL124" s="92"/>
      <c r="DM124" s="92"/>
      <c r="DN124" s="92"/>
      <c r="DO124" s="92"/>
      <c r="DP124" s="92"/>
      <c r="DQ124" s="92"/>
      <c r="DR124" s="92"/>
      <c r="DS124" s="92"/>
      <c r="DT124" s="92"/>
      <c r="DU124" s="92"/>
      <c r="DV124" s="92"/>
      <c r="DW124" s="92"/>
      <c r="DX124" s="92"/>
      <c r="DY124" s="92"/>
      <c r="DZ124" s="92"/>
      <c r="EA124" s="92"/>
      <c r="EB124" s="92"/>
      <c r="EC124" s="92"/>
      <c r="ED124" s="92"/>
      <c r="EE124" s="92"/>
      <c r="EF124" s="92"/>
      <c r="EG124" s="92"/>
      <c r="EH124" s="92"/>
      <c r="EI124" s="92"/>
      <c r="EJ124" s="92"/>
      <c r="EK124" s="92"/>
      <c r="EL124" s="92"/>
      <c r="EM124" s="92"/>
      <c r="EN124" s="92"/>
      <c r="EO124" s="92"/>
      <c r="EP124" s="92"/>
      <c r="EQ124" s="92"/>
      <c r="ER124" s="92"/>
      <c r="ES124" s="92"/>
      <c r="ET124" s="92"/>
      <c r="EU124" s="92"/>
      <c r="EV124" s="92"/>
      <c r="EW124" s="92"/>
      <c r="EX124" s="92"/>
      <c r="EY124" s="92"/>
    </row>
    <row r="125" spans="1:155" ht="14.45" customHeight="1" x14ac:dyDescent="0.25">
      <c r="A125" s="162"/>
      <c r="B125" s="218" t="s">
        <v>141</v>
      </c>
      <c r="C125" s="211"/>
      <c r="D125" s="147">
        <v>21</v>
      </c>
      <c r="E125" s="227">
        <v>100000</v>
      </c>
      <c r="F125" s="201"/>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c r="CN125" s="92"/>
      <c r="CO125" s="92"/>
      <c r="CP125" s="92"/>
      <c r="CQ125" s="92"/>
      <c r="CR125" s="92"/>
      <c r="CS125" s="92"/>
      <c r="CT125" s="92"/>
      <c r="CU125" s="92"/>
      <c r="CV125" s="92"/>
      <c r="CW125" s="92"/>
      <c r="CX125" s="92"/>
      <c r="CY125" s="92"/>
      <c r="CZ125" s="92"/>
      <c r="DA125" s="92"/>
      <c r="DB125" s="92"/>
      <c r="DC125" s="92"/>
      <c r="DD125" s="92"/>
      <c r="DE125" s="92"/>
      <c r="DF125" s="92"/>
      <c r="DG125" s="92"/>
      <c r="DH125" s="92"/>
      <c r="DI125" s="92"/>
      <c r="DJ125" s="92"/>
      <c r="DK125" s="92"/>
      <c r="DL125" s="92"/>
      <c r="DM125" s="92"/>
      <c r="DN125" s="92"/>
      <c r="DO125" s="92"/>
      <c r="DP125" s="92"/>
      <c r="DQ125" s="92"/>
      <c r="DR125" s="92"/>
      <c r="DS125" s="92"/>
      <c r="DT125" s="92"/>
      <c r="DU125" s="92"/>
      <c r="DV125" s="92"/>
      <c r="DW125" s="92"/>
      <c r="DX125" s="92"/>
      <c r="DY125" s="92"/>
      <c r="DZ125" s="92"/>
      <c r="EA125" s="92"/>
      <c r="EB125" s="92"/>
      <c r="EC125" s="92"/>
      <c r="ED125" s="92"/>
      <c r="EE125" s="92"/>
      <c r="EF125" s="92"/>
      <c r="EG125" s="92"/>
      <c r="EH125" s="92"/>
      <c r="EI125" s="92"/>
      <c r="EJ125" s="92"/>
      <c r="EK125" s="92"/>
      <c r="EL125" s="92"/>
      <c r="EM125" s="92"/>
      <c r="EN125" s="92"/>
      <c r="EO125" s="92"/>
      <c r="EP125" s="92"/>
      <c r="EQ125" s="92"/>
      <c r="ER125" s="92"/>
      <c r="ES125" s="92"/>
      <c r="ET125" s="92"/>
      <c r="EU125" s="92"/>
      <c r="EV125" s="92"/>
      <c r="EW125" s="92"/>
      <c r="EX125" s="92"/>
      <c r="EY125" s="92"/>
    </row>
    <row r="126" spans="1:155" ht="14.45" customHeight="1" x14ac:dyDescent="0.25">
      <c r="A126" s="162"/>
      <c r="B126" s="149"/>
      <c r="C126" s="211"/>
      <c r="D126" s="147"/>
      <c r="E126" s="210"/>
      <c r="F126" s="201"/>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92"/>
      <c r="CR126" s="92"/>
      <c r="CS126" s="92"/>
      <c r="CT126" s="92"/>
      <c r="CU126" s="92"/>
      <c r="CV126" s="92"/>
      <c r="CW126" s="92"/>
      <c r="CX126" s="92"/>
      <c r="CY126" s="92"/>
      <c r="CZ126" s="92"/>
      <c r="DA126" s="92"/>
      <c r="DB126" s="92"/>
      <c r="DC126" s="92"/>
      <c r="DD126" s="92"/>
      <c r="DE126" s="92"/>
      <c r="DF126" s="92"/>
      <c r="DG126" s="92"/>
      <c r="DH126" s="92"/>
      <c r="DI126" s="92"/>
      <c r="DJ126" s="92"/>
      <c r="DK126" s="92"/>
      <c r="DL126" s="92"/>
      <c r="DM126" s="92"/>
      <c r="DN126" s="92"/>
      <c r="DO126" s="92"/>
      <c r="DP126" s="92"/>
      <c r="DQ126" s="92"/>
      <c r="DR126" s="92"/>
      <c r="DS126" s="92"/>
      <c r="DT126" s="92"/>
      <c r="DU126" s="92"/>
      <c r="DV126" s="92"/>
      <c r="DW126" s="92"/>
      <c r="DX126" s="92"/>
      <c r="DY126" s="92"/>
      <c r="DZ126" s="92"/>
      <c r="EA126" s="92"/>
      <c r="EB126" s="92"/>
      <c r="EC126" s="92"/>
      <c r="ED126" s="92"/>
      <c r="EE126" s="92"/>
      <c r="EF126" s="92"/>
      <c r="EG126" s="92"/>
      <c r="EH126" s="92"/>
      <c r="EI126" s="92"/>
      <c r="EJ126" s="92"/>
      <c r="EK126" s="92"/>
      <c r="EL126" s="92"/>
      <c r="EM126" s="92"/>
      <c r="EN126" s="92"/>
      <c r="EO126" s="92"/>
      <c r="EP126" s="92"/>
      <c r="EQ126" s="92"/>
      <c r="ER126" s="92"/>
      <c r="ES126" s="92"/>
      <c r="ET126" s="92"/>
      <c r="EU126" s="92"/>
      <c r="EV126" s="92"/>
      <c r="EW126" s="92"/>
      <c r="EX126" s="92"/>
      <c r="EY126" s="92"/>
    </row>
    <row r="127" spans="1:155" ht="14.45" customHeight="1" x14ac:dyDescent="0.25">
      <c r="B127" s="228" t="s">
        <v>142</v>
      </c>
      <c r="C127" s="229"/>
      <c r="D127" s="230"/>
      <c r="E127" s="231">
        <f>-E123/(E125/1000)</f>
        <v>0</v>
      </c>
      <c r="F127" s="201"/>
      <c r="G127" s="92"/>
      <c r="H127" s="92"/>
      <c r="I127" s="92"/>
      <c r="J127" s="92"/>
      <c r="K127" s="92"/>
      <c r="L127" s="92"/>
    </row>
    <row r="128" spans="1:155" ht="18.600000000000001" customHeight="1" x14ac:dyDescent="0.25">
      <c r="A128" s="92"/>
      <c r="B128" s="333"/>
      <c r="C128" s="334"/>
      <c r="D128" s="334"/>
      <c r="E128" s="334"/>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c r="DD128" s="92"/>
      <c r="DE128" s="92"/>
      <c r="DF128" s="92"/>
      <c r="DG128" s="92"/>
      <c r="DH128" s="92"/>
      <c r="DI128" s="92"/>
      <c r="DJ128" s="92"/>
      <c r="DK128" s="92"/>
      <c r="DL128" s="92"/>
      <c r="DM128" s="92"/>
      <c r="DN128" s="92"/>
      <c r="DO128" s="92"/>
      <c r="DP128" s="92"/>
      <c r="DQ128" s="92"/>
      <c r="DR128" s="92"/>
      <c r="DS128" s="92"/>
      <c r="DT128" s="92"/>
      <c r="DU128" s="92"/>
      <c r="DV128" s="92"/>
      <c r="DW128" s="92"/>
      <c r="DX128" s="92"/>
      <c r="DY128" s="92"/>
      <c r="DZ128" s="92"/>
      <c r="EA128" s="92"/>
      <c r="EB128" s="92"/>
      <c r="EC128" s="92"/>
      <c r="ED128" s="92"/>
      <c r="EE128" s="92"/>
      <c r="EF128" s="92"/>
      <c r="EG128" s="92"/>
      <c r="EH128" s="92"/>
      <c r="EI128" s="92"/>
      <c r="EJ128" s="92"/>
      <c r="EK128" s="92"/>
      <c r="EL128" s="92"/>
      <c r="EM128" s="92"/>
      <c r="EN128" s="92"/>
      <c r="EO128" s="92"/>
      <c r="EP128" s="92"/>
      <c r="EQ128" s="92"/>
      <c r="ER128" s="92"/>
      <c r="ES128" s="92"/>
      <c r="ET128" s="92"/>
      <c r="EU128" s="92"/>
      <c r="EV128" s="92"/>
      <c r="EW128" s="92"/>
      <c r="EX128" s="92"/>
      <c r="EY128" s="92"/>
    </row>
    <row r="129" spans="2:155" ht="14.45" customHeight="1" x14ac:dyDescent="0.25">
      <c r="B129" s="92"/>
      <c r="C129" s="92"/>
      <c r="D129" s="92"/>
      <c r="E129" s="92"/>
      <c r="F129" s="92"/>
      <c r="G129" s="92"/>
      <c r="H129" s="92"/>
      <c r="I129" s="92"/>
      <c r="J129" s="92"/>
      <c r="K129" s="92"/>
      <c r="L129" s="92"/>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row>
    <row r="130" spans="2:155" ht="14.45" customHeight="1" x14ac:dyDescent="0.25">
      <c r="B130" s="92"/>
      <c r="C130" s="92"/>
      <c r="D130" s="92"/>
      <c r="E130" s="92"/>
      <c r="F130" s="92"/>
      <c r="G130" s="92"/>
      <c r="H130" s="92"/>
      <c r="I130" s="92"/>
      <c r="J130" s="92"/>
      <c r="K130" s="92"/>
      <c r="L130" s="92"/>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6"/>
      <c r="DQ130" s="86"/>
      <c r="DR130" s="86"/>
      <c r="DS130" s="86"/>
      <c r="DT130" s="86"/>
      <c r="DU130" s="86"/>
      <c r="DV130" s="86"/>
      <c r="DW130" s="86"/>
      <c r="DX130" s="86"/>
      <c r="DY130" s="86"/>
      <c r="DZ130" s="86"/>
      <c r="EA130" s="86"/>
      <c r="EB130" s="86"/>
      <c r="EC130" s="86"/>
      <c r="ED130" s="86"/>
      <c r="EE130" s="86"/>
      <c r="EF130" s="86"/>
      <c r="EG130" s="86"/>
      <c r="EH130" s="86"/>
      <c r="EI130" s="86"/>
      <c r="EJ130" s="86"/>
      <c r="EK130" s="86"/>
      <c r="EL130" s="86"/>
      <c r="EM130" s="86"/>
      <c r="EN130" s="86"/>
      <c r="EO130" s="86"/>
      <c r="EP130" s="86"/>
      <c r="EQ130" s="86"/>
      <c r="ER130" s="86"/>
      <c r="ES130" s="86"/>
      <c r="ET130" s="86"/>
      <c r="EU130" s="86"/>
      <c r="EV130" s="86"/>
      <c r="EW130" s="86"/>
      <c r="EX130" s="86"/>
      <c r="EY130" s="86"/>
    </row>
    <row r="131" spans="2:155" ht="14.45" customHeight="1" x14ac:dyDescent="0.25">
      <c r="B131" s="92"/>
      <c r="C131" s="92"/>
      <c r="D131" s="92"/>
      <c r="E131" s="92"/>
      <c r="F131" s="92"/>
      <c r="G131" s="92"/>
      <c r="H131" s="92"/>
      <c r="I131" s="92"/>
      <c r="J131" s="92"/>
      <c r="K131" s="92"/>
      <c r="L131" s="92"/>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row>
    <row r="132" spans="2:155" ht="14.45" customHeight="1" x14ac:dyDescent="0.25">
      <c r="B132" s="92"/>
      <c r="C132" s="92"/>
      <c r="D132" s="92"/>
      <c r="E132" s="92"/>
      <c r="F132" s="92"/>
      <c r="G132" s="92"/>
      <c r="H132" s="92"/>
      <c r="I132" s="92"/>
      <c r="J132" s="92"/>
      <c r="K132" s="92"/>
      <c r="L132" s="92"/>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row>
    <row r="133" spans="2:155" ht="14.45" customHeight="1" x14ac:dyDescent="0.25">
      <c r="B133" s="92"/>
      <c r="C133" s="92"/>
      <c r="D133" s="92"/>
      <c r="E133" s="92"/>
      <c r="F133" s="92"/>
      <c r="G133" s="92"/>
      <c r="H133" s="92"/>
      <c r="I133" s="92"/>
      <c r="J133" s="92"/>
      <c r="K133" s="92"/>
      <c r="L133" s="92"/>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row>
    <row r="134" spans="2:155" ht="14.45" customHeight="1" x14ac:dyDescent="0.25">
      <c r="B134" s="92"/>
      <c r="C134" s="92"/>
      <c r="D134" s="92"/>
      <c r="E134" s="92"/>
      <c r="F134" s="92"/>
      <c r="G134" s="92"/>
      <c r="H134" s="92"/>
      <c r="I134" s="92"/>
      <c r="J134" s="92"/>
      <c r="K134" s="92"/>
      <c r="L134" s="92"/>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6"/>
      <c r="DQ134" s="86"/>
      <c r="DR134" s="86"/>
      <c r="DS134" s="86"/>
      <c r="DT134" s="86"/>
      <c r="DU134" s="86"/>
      <c r="DV134" s="86"/>
      <c r="DW134" s="86"/>
      <c r="DX134" s="86"/>
      <c r="DY134" s="86"/>
      <c r="DZ134" s="86"/>
      <c r="EA134" s="86"/>
      <c r="EB134" s="86"/>
      <c r="EC134" s="86"/>
      <c r="ED134" s="86"/>
      <c r="EE134" s="86"/>
      <c r="EF134" s="86"/>
      <c r="EG134" s="86"/>
      <c r="EH134" s="86"/>
      <c r="EI134" s="86"/>
      <c r="EJ134" s="86"/>
      <c r="EK134" s="86"/>
      <c r="EL134" s="86"/>
      <c r="EM134" s="86"/>
      <c r="EN134" s="86"/>
      <c r="EO134" s="86"/>
      <c r="EP134" s="86"/>
      <c r="EQ134" s="86"/>
      <c r="ER134" s="86"/>
      <c r="ES134" s="86"/>
      <c r="ET134" s="86"/>
      <c r="EU134" s="86"/>
      <c r="EV134" s="86"/>
      <c r="EW134" s="86"/>
      <c r="EX134" s="86"/>
      <c r="EY134" s="86"/>
    </row>
    <row r="135" spans="2:155" ht="14.45" customHeight="1" x14ac:dyDescent="0.25">
      <c r="B135" s="92"/>
      <c r="C135" s="92"/>
      <c r="D135" s="92"/>
      <c r="E135" s="92"/>
      <c r="F135" s="92"/>
      <c r="G135" s="92"/>
      <c r="H135" s="92"/>
      <c r="I135" s="92"/>
      <c r="J135" s="92"/>
      <c r="K135" s="92"/>
      <c r="L135" s="92"/>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86"/>
      <c r="DG135" s="86"/>
      <c r="DH135" s="86"/>
      <c r="DI135" s="86"/>
      <c r="DJ135" s="86"/>
      <c r="DK135" s="86"/>
      <c r="DL135" s="86"/>
      <c r="DM135" s="86"/>
      <c r="DN135" s="86"/>
      <c r="DO135" s="86"/>
      <c r="DP135" s="86"/>
      <c r="DQ135" s="86"/>
      <c r="DR135" s="86"/>
      <c r="DS135" s="86"/>
      <c r="DT135" s="86"/>
      <c r="DU135" s="86"/>
      <c r="DV135" s="86"/>
      <c r="DW135" s="86"/>
      <c r="DX135" s="86"/>
      <c r="DY135" s="86"/>
      <c r="DZ135" s="86"/>
      <c r="EA135" s="86"/>
      <c r="EB135" s="86"/>
      <c r="EC135" s="86"/>
      <c r="ED135" s="86"/>
      <c r="EE135" s="86"/>
      <c r="EF135" s="86"/>
      <c r="EG135" s="86"/>
      <c r="EH135" s="86"/>
      <c r="EI135" s="86"/>
      <c r="EJ135" s="86"/>
      <c r="EK135" s="86"/>
      <c r="EL135" s="86"/>
      <c r="EM135" s="86"/>
      <c r="EN135" s="86"/>
      <c r="EO135" s="86"/>
      <c r="EP135" s="86"/>
      <c r="EQ135" s="86"/>
      <c r="ER135" s="86"/>
      <c r="ES135" s="86"/>
      <c r="ET135" s="86"/>
      <c r="EU135" s="86"/>
      <c r="EV135" s="86"/>
      <c r="EW135" s="86"/>
      <c r="EX135" s="86"/>
      <c r="EY135" s="86"/>
    </row>
    <row r="136" spans="2:155" ht="14.45" customHeight="1" x14ac:dyDescent="0.25">
      <c r="B136" s="92"/>
      <c r="C136" s="92"/>
      <c r="D136" s="92"/>
      <c r="E136" s="92"/>
      <c r="F136" s="92"/>
      <c r="G136" s="92"/>
      <c r="H136" s="92"/>
      <c r="I136" s="92"/>
      <c r="J136" s="92"/>
      <c r="K136" s="92"/>
      <c r="L136" s="92"/>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c r="DE136" s="86"/>
      <c r="DF136" s="86"/>
      <c r="DG136" s="86"/>
      <c r="DH136" s="86"/>
      <c r="DI136" s="86"/>
      <c r="DJ136" s="86"/>
      <c r="DK136" s="86"/>
      <c r="DL136" s="86"/>
      <c r="DM136" s="86"/>
      <c r="DN136" s="86"/>
      <c r="DO136" s="86"/>
      <c r="DP136" s="86"/>
      <c r="DQ136" s="86"/>
      <c r="DR136" s="86"/>
      <c r="DS136" s="86"/>
      <c r="DT136" s="86"/>
      <c r="DU136" s="86"/>
      <c r="DV136" s="86"/>
      <c r="DW136" s="86"/>
      <c r="DX136" s="86"/>
      <c r="DY136" s="86"/>
      <c r="DZ136" s="86"/>
      <c r="EA136" s="86"/>
      <c r="EB136" s="86"/>
      <c r="EC136" s="86"/>
      <c r="ED136" s="86"/>
      <c r="EE136" s="86"/>
      <c r="EF136" s="86"/>
      <c r="EG136" s="86"/>
      <c r="EH136" s="86"/>
      <c r="EI136" s="86"/>
      <c r="EJ136" s="86"/>
      <c r="EK136" s="86"/>
      <c r="EL136" s="86"/>
      <c r="EM136" s="86"/>
      <c r="EN136" s="86"/>
      <c r="EO136" s="86"/>
      <c r="EP136" s="86"/>
      <c r="EQ136" s="86"/>
      <c r="ER136" s="86"/>
      <c r="ES136" s="86"/>
      <c r="ET136" s="86"/>
      <c r="EU136" s="86"/>
      <c r="EV136" s="86"/>
      <c r="EW136" s="86"/>
      <c r="EX136" s="86"/>
      <c r="EY136" s="86"/>
    </row>
    <row r="137" spans="2:155" ht="14.45" customHeight="1" x14ac:dyDescent="0.25">
      <c r="B137" s="92"/>
      <c r="C137" s="92"/>
      <c r="D137" s="92"/>
      <c r="E137" s="92"/>
      <c r="F137" s="92"/>
      <c r="G137" s="92"/>
      <c r="H137" s="92"/>
      <c r="I137" s="92"/>
      <c r="J137" s="92"/>
      <c r="K137" s="92"/>
      <c r="L137" s="92"/>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86"/>
      <c r="DG137" s="86"/>
      <c r="DH137" s="86"/>
      <c r="DI137" s="86"/>
      <c r="DJ137" s="86"/>
      <c r="DK137" s="86"/>
      <c r="DL137" s="86"/>
      <c r="DM137" s="86"/>
      <c r="DN137" s="86"/>
      <c r="DO137" s="86"/>
      <c r="DP137" s="86"/>
      <c r="DQ137" s="86"/>
      <c r="DR137" s="86"/>
      <c r="DS137" s="86"/>
      <c r="DT137" s="86"/>
      <c r="DU137" s="86"/>
      <c r="DV137" s="86"/>
      <c r="DW137" s="86"/>
      <c r="DX137" s="86"/>
      <c r="DY137" s="86"/>
      <c r="DZ137" s="86"/>
      <c r="EA137" s="86"/>
      <c r="EB137" s="86"/>
      <c r="EC137" s="86"/>
      <c r="ED137" s="86"/>
      <c r="EE137" s="86"/>
      <c r="EF137" s="86"/>
      <c r="EG137" s="86"/>
      <c r="EH137" s="86"/>
      <c r="EI137" s="86"/>
      <c r="EJ137" s="86"/>
      <c r="EK137" s="86"/>
      <c r="EL137" s="86"/>
      <c r="EM137" s="86"/>
      <c r="EN137" s="86"/>
      <c r="EO137" s="86"/>
      <c r="EP137" s="86"/>
      <c r="EQ137" s="86"/>
      <c r="ER137" s="86"/>
      <c r="ES137" s="86"/>
      <c r="ET137" s="86"/>
      <c r="EU137" s="86"/>
      <c r="EV137" s="86"/>
      <c r="EW137" s="86"/>
      <c r="EX137" s="86"/>
      <c r="EY137" s="86"/>
    </row>
    <row r="138" spans="2:155" ht="14.45" customHeight="1" x14ac:dyDescent="0.25">
      <c r="B138" s="92"/>
      <c r="C138" s="92"/>
      <c r="D138" s="92"/>
      <c r="E138" s="92"/>
      <c r="F138" s="92"/>
      <c r="G138" s="92"/>
      <c r="H138" s="92"/>
      <c r="I138" s="92"/>
      <c r="J138" s="92"/>
      <c r="K138" s="92"/>
      <c r="L138" s="92"/>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86"/>
      <c r="DG138" s="86"/>
      <c r="DH138" s="86"/>
      <c r="DI138" s="86"/>
      <c r="DJ138" s="86"/>
      <c r="DK138" s="86"/>
      <c r="DL138" s="86"/>
      <c r="DM138" s="86"/>
      <c r="DN138" s="86"/>
      <c r="DO138" s="86"/>
      <c r="DP138" s="86"/>
      <c r="DQ138" s="86"/>
      <c r="DR138" s="86"/>
      <c r="DS138" s="86"/>
      <c r="DT138" s="86"/>
      <c r="DU138" s="86"/>
      <c r="DV138" s="86"/>
      <c r="DW138" s="86"/>
      <c r="DX138" s="86"/>
      <c r="DY138" s="86"/>
      <c r="DZ138" s="86"/>
      <c r="EA138" s="86"/>
      <c r="EB138" s="86"/>
      <c r="EC138" s="86"/>
      <c r="ED138" s="86"/>
      <c r="EE138" s="86"/>
      <c r="EF138" s="86"/>
      <c r="EG138" s="86"/>
      <c r="EH138" s="86"/>
      <c r="EI138" s="86"/>
      <c r="EJ138" s="86"/>
      <c r="EK138" s="86"/>
      <c r="EL138" s="86"/>
      <c r="EM138" s="86"/>
      <c r="EN138" s="86"/>
      <c r="EO138" s="86"/>
      <c r="EP138" s="86"/>
      <c r="EQ138" s="86"/>
      <c r="ER138" s="86"/>
      <c r="ES138" s="86"/>
      <c r="ET138" s="86"/>
      <c r="EU138" s="86"/>
      <c r="EV138" s="86"/>
      <c r="EW138" s="86"/>
      <c r="EX138" s="86"/>
      <c r="EY138" s="86"/>
    </row>
    <row r="139" spans="2:155" ht="14.45" customHeight="1" x14ac:dyDescent="0.25">
      <c r="B139" s="92"/>
      <c r="C139" s="92"/>
      <c r="D139" s="92"/>
      <c r="E139" s="92"/>
      <c r="F139" s="92"/>
      <c r="G139" s="92"/>
      <c r="H139" s="92"/>
      <c r="I139" s="92"/>
      <c r="J139" s="92"/>
      <c r="K139" s="92"/>
      <c r="L139" s="92"/>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c r="DE139" s="86"/>
      <c r="DF139" s="86"/>
      <c r="DG139" s="86"/>
      <c r="DH139" s="86"/>
      <c r="DI139" s="86"/>
      <c r="DJ139" s="86"/>
      <c r="DK139" s="86"/>
      <c r="DL139" s="86"/>
      <c r="DM139" s="86"/>
      <c r="DN139" s="86"/>
      <c r="DO139" s="86"/>
      <c r="DP139" s="86"/>
      <c r="DQ139" s="86"/>
      <c r="DR139" s="86"/>
      <c r="DS139" s="86"/>
      <c r="DT139" s="86"/>
      <c r="DU139" s="86"/>
      <c r="DV139" s="86"/>
      <c r="DW139" s="86"/>
      <c r="DX139" s="86"/>
      <c r="DY139" s="86"/>
      <c r="DZ139" s="86"/>
      <c r="EA139" s="86"/>
      <c r="EB139" s="86"/>
      <c r="EC139" s="86"/>
      <c r="ED139" s="86"/>
      <c r="EE139" s="86"/>
      <c r="EF139" s="86"/>
      <c r="EG139" s="86"/>
      <c r="EH139" s="86"/>
      <c r="EI139" s="86"/>
      <c r="EJ139" s="86"/>
      <c r="EK139" s="86"/>
      <c r="EL139" s="86"/>
      <c r="EM139" s="86"/>
      <c r="EN139" s="86"/>
      <c r="EO139" s="86"/>
      <c r="EP139" s="86"/>
      <c r="EQ139" s="86"/>
      <c r="ER139" s="86"/>
      <c r="ES139" s="86"/>
      <c r="ET139" s="86"/>
      <c r="EU139" s="86"/>
      <c r="EV139" s="86"/>
      <c r="EW139" s="86"/>
      <c r="EX139" s="86"/>
      <c r="EY139" s="86"/>
    </row>
    <row r="140" spans="2:155" ht="14.45" customHeight="1" x14ac:dyDescent="0.25">
      <c r="B140" s="92"/>
      <c r="C140" s="92"/>
      <c r="D140" s="92"/>
      <c r="E140" s="92"/>
      <c r="F140" s="92"/>
      <c r="G140" s="92"/>
      <c r="H140" s="92"/>
      <c r="I140" s="92"/>
      <c r="J140" s="92"/>
      <c r="K140" s="92"/>
      <c r="L140" s="92"/>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row>
    <row r="141" spans="2:155" ht="14.45" customHeight="1" x14ac:dyDescent="0.25">
      <c r="B141" s="92"/>
      <c r="C141" s="92"/>
      <c r="D141" s="92"/>
      <c r="E141" s="92"/>
      <c r="F141" s="92"/>
      <c r="G141" s="92"/>
      <c r="H141" s="92"/>
      <c r="I141" s="92"/>
      <c r="J141" s="92"/>
      <c r="K141" s="92"/>
      <c r="L141" s="92"/>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row>
    <row r="142" spans="2:155" ht="14.45" customHeight="1" x14ac:dyDescent="0.25">
      <c r="B142" s="92"/>
      <c r="C142" s="92"/>
      <c r="D142" s="92"/>
      <c r="E142" s="92"/>
      <c r="F142" s="92"/>
      <c r="G142" s="92"/>
      <c r="H142" s="92"/>
      <c r="I142" s="92"/>
      <c r="J142" s="92"/>
      <c r="K142" s="92"/>
      <c r="L142" s="92"/>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row>
    <row r="143" spans="2:155" ht="14.45" customHeight="1" x14ac:dyDescent="0.25">
      <c r="B143" s="92"/>
      <c r="C143" s="92"/>
      <c r="D143" s="92"/>
      <c r="E143" s="92"/>
      <c r="F143" s="92"/>
      <c r="G143" s="92"/>
      <c r="H143" s="92"/>
      <c r="I143" s="92"/>
      <c r="J143" s="92"/>
      <c r="K143" s="92"/>
      <c r="L143" s="92"/>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c r="DE143" s="86"/>
      <c r="DF143" s="86"/>
      <c r="DG143" s="86"/>
      <c r="DH143" s="86"/>
      <c r="DI143" s="86"/>
      <c r="DJ143" s="86"/>
      <c r="DK143" s="86"/>
      <c r="DL143" s="86"/>
      <c r="DM143" s="86"/>
      <c r="DN143" s="86"/>
      <c r="DO143" s="86"/>
      <c r="DP143" s="86"/>
      <c r="DQ143" s="86"/>
      <c r="DR143" s="86"/>
      <c r="DS143" s="86"/>
      <c r="DT143" s="86"/>
      <c r="DU143" s="86"/>
      <c r="DV143" s="86"/>
      <c r="DW143" s="86"/>
      <c r="DX143" s="86"/>
      <c r="DY143" s="86"/>
      <c r="DZ143" s="86"/>
      <c r="EA143" s="86"/>
      <c r="EB143" s="86"/>
      <c r="EC143" s="86"/>
      <c r="ED143" s="86"/>
      <c r="EE143" s="86"/>
      <c r="EF143" s="86"/>
      <c r="EG143" s="86"/>
      <c r="EH143" s="86"/>
      <c r="EI143" s="86"/>
      <c r="EJ143" s="86"/>
      <c r="EK143" s="86"/>
      <c r="EL143" s="86"/>
      <c r="EM143" s="86"/>
      <c r="EN143" s="86"/>
      <c r="EO143" s="86"/>
      <c r="EP143" s="86"/>
      <c r="EQ143" s="86"/>
      <c r="ER143" s="86"/>
      <c r="ES143" s="86"/>
      <c r="ET143" s="86"/>
      <c r="EU143" s="86"/>
      <c r="EV143" s="86"/>
      <c r="EW143" s="86"/>
      <c r="EX143" s="86"/>
      <c r="EY143" s="86"/>
    </row>
    <row r="144" spans="2:155" ht="14.45" customHeight="1" x14ac:dyDescent="0.25">
      <c r="B144" s="92"/>
      <c r="C144" s="92"/>
      <c r="D144" s="92"/>
      <c r="E144" s="92"/>
      <c r="F144" s="92"/>
      <c r="G144" s="92"/>
      <c r="H144" s="92"/>
      <c r="I144" s="92"/>
      <c r="J144" s="92"/>
      <c r="K144" s="92"/>
      <c r="L144" s="92"/>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row>
    <row r="145" spans="2:155" ht="14.45" customHeight="1" x14ac:dyDescent="0.25">
      <c r="B145" s="92"/>
      <c r="C145" s="92"/>
      <c r="D145" s="92"/>
      <c r="E145" s="92"/>
      <c r="F145" s="92"/>
      <c r="G145" s="92"/>
      <c r="H145" s="92"/>
      <c r="I145" s="92"/>
      <c r="J145" s="92"/>
      <c r="K145" s="92"/>
      <c r="L145" s="92"/>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c r="DE145" s="86"/>
      <c r="DF145" s="86"/>
      <c r="DG145" s="86"/>
      <c r="DH145" s="86"/>
      <c r="DI145" s="86"/>
      <c r="DJ145" s="86"/>
      <c r="DK145" s="86"/>
      <c r="DL145" s="86"/>
      <c r="DM145" s="86"/>
      <c r="DN145" s="86"/>
      <c r="DO145" s="86"/>
      <c r="DP145" s="86"/>
      <c r="DQ145" s="86"/>
      <c r="DR145" s="86"/>
      <c r="DS145" s="86"/>
      <c r="DT145" s="86"/>
      <c r="DU145" s="86"/>
      <c r="DV145" s="86"/>
      <c r="DW145" s="86"/>
      <c r="DX145" s="86"/>
      <c r="DY145" s="86"/>
      <c r="DZ145" s="86"/>
      <c r="EA145" s="86"/>
      <c r="EB145" s="86"/>
      <c r="EC145" s="86"/>
      <c r="ED145" s="86"/>
      <c r="EE145" s="86"/>
      <c r="EF145" s="86"/>
      <c r="EG145" s="86"/>
      <c r="EH145" s="86"/>
      <c r="EI145" s="86"/>
      <c r="EJ145" s="86"/>
      <c r="EK145" s="86"/>
      <c r="EL145" s="86"/>
      <c r="EM145" s="86"/>
      <c r="EN145" s="86"/>
      <c r="EO145" s="86"/>
      <c r="EP145" s="86"/>
      <c r="EQ145" s="86"/>
      <c r="ER145" s="86"/>
      <c r="ES145" s="86"/>
      <c r="ET145" s="86"/>
      <c r="EU145" s="86"/>
      <c r="EV145" s="86"/>
      <c r="EW145" s="86"/>
      <c r="EX145" s="86"/>
      <c r="EY145" s="86"/>
    </row>
    <row r="146" spans="2:155" ht="14.45" customHeight="1" x14ac:dyDescent="0.25">
      <c r="B146" s="92"/>
      <c r="C146" s="92"/>
      <c r="D146" s="92"/>
      <c r="E146" s="92"/>
      <c r="F146" s="92"/>
      <c r="G146" s="92"/>
      <c r="H146" s="92"/>
      <c r="I146" s="92"/>
      <c r="J146" s="92"/>
      <c r="K146" s="92"/>
      <c r="L146" s="92"/>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c r="DE146" s="86"/>
      <c r="DF146" s="86"/>
      <c r="DG146" s="86"/>
      <c r="DH146" s="86"/>
      <c r="DI146" s="86"/>
      <c r="DJ146" s="86"/>
      <c r="DK146" s="86"/>
      <c r="DL146" s="86"/>
      <c r="DM146" s="86"/>
      <c r="DN146" s="86"/>
      <c r="DO146" s="86"/>
      <c r="DP146" s="86"/>
      <c r="DQ146" s="86"/>
      <c r="DR146" s="86"/>
      <c r="DS146" s="86"/>
      <c r="DT146" s="86"/>
      <c r="DU146" s="86"/>
      <c r="DV146" s="86"/>
      <c r="DW146" s="86"/>
      <c r="DX146" s="86"/>
      <c r="DY146" s="86"/>
      <c r="DZ146" s="86"/>
      <c r="EA146" s="86"/>
      <c r="EB146" s="86"/>
      <c r="EC146" s="86"/>
      <c r="ED146" s="86"/>
      <c r="EE146" s="86"/>
      <c r="EF146" s="86"/>
      <c r="EG146" s="86"/>
      <c r="EH146" s="86"/>
      <c r="EI146" s="86"/>
      <c r="EJ146" s="86"/>
      <c r="EK146" s="86"/>
      <c r="EL146" s="86"/>
      <c r="EM146" s="86"/>
      <c r="EN146" s="86"/>
      <c r="EO146" s="86"/>
      <c r="EP146" s="86"/>
      <c r="EQ146" s="86"/>
      <c r="ER146" s="86"/>
      <c r="ES146" s="86"/>
      <c r="ET146" s="86"/>
      <c r="EU146" s="86"/>
      <c r="EV146" s="86"/>
      <c r="EW146" s="86"/>
      <c r="EX146" s="86"/>
      <c r="EY146" s="86"/>
    </row>
    <row r="147" spans="2:155" ht="14.45" customHeight="1" x14ac:dyDescent="0.25">
      <c r="B147" s="92"/>
      <c r="C147" s="92"/>
      <c r="D147" s="92"/>
      <c r="E147" s="92"/>
      <c r="F147" s="92"/>
      <c r="G147" s="92"/>
      <c r="H147" s="92"/>
      <c r="I147" s="92"/>
      <c r="J147" s="92"/>
      <c r="K147" s="92"/>
      <c r="L147" s="92"/>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row>
    <row r="148" spans="2:155" ht="14.45" customHeight="1" x14ac:dyDescent="0.25">
      <c r="B148" s="92"/>
      <c r="C148" s="92"/>
      <c r="D148" s="92"/>
      <c r="E148" s="92"/>
      <c r="F148" s="92"/>
      <c r="G148" s="92"/>
      <c r="H148" s="92"/>
      <c r="I148" s="92"/>
      <c r="J148" s="92"/>
      <c r="K148" s="92"/>
      <c r="L148" s="92"/>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c r="DE148" s="86"/>
      <c r="DF148" s="86"/>
      <c r="DG148" s="86"/>
      <c r="DH148" s="86"/>
      <c r="DI148" s="86"/>
      <c r="DJ148" s="86"/>
      <c r="DK148" s="86"/>
      <c r="DL148" s="86"/>
      <c r="DM148" s="86"/>
      <c r="DN148" s="86"/>
      <c r="DO148" s="86"/>
      <c r="DP148" s="86"/>
      <c r="DQ148" s="86"/>
      <c r="DR148" s="86"/>
      <c r="DS148" s="86"/>
      <c r="DT148" s="86"/>
      <c r="DU148" s="86"/>
      <c r="DV148" s="86"/>
      <c r="DW148" s="86"/>
      <c r="DX148" s="86"/>
      <c r="DY148" s="86"/>
      <c r="DZ148" s="86"/>
      <c r="EA148" s="86"/>
      <c r="EB148" s="86"/>
      <c r="EC148" s="86"/>
      <c r="ED148" s="86"/>
      <c r="EE148" s="86"/>
      <c r="EF148" s="86"/>
      <c r="EG148" s="86"/>
      <c r="EH148" s="86"/>
      <c r="EI148" s="86"/>
      <c r="EJ148" s="86"/>
      <c r="EK148" s="86"/>
      <c r="EL148" s="86"/>
      <c r="EM148" s="86"/>
      <c r="EN148" s="86"/>
      <c r="EO148" s="86"/>
      <c r="EP148" s="86"/>
      <c r="EQ148" s="86"/>
      <c r="ER148" s="86"/>
      <c r="ES148" s="86"/>
      <c r="ET148" s="86"/>
      <c r="EU148" s="86"/>
      <c r="EV148" s="86"/>
      <c r="EW148" s="86"/>
      <c r="EX148" s="86"/>
      <c r="EY148" s="86"/>
    </row>
    <row r="149" spans="2:155" ht="14.45" customHeight="1" x14ac:dyDescent="0.25">
      <c r="B149" s="92"/>
      <c r="C149" s="92"/>
      <c r="D149" s="92"/>
      <c r="E149" s="92"/>
      <c r="F149" s="92"/>
      <c r="G149" s="92"/>
      <c r="H149" s="92"/>
      <c r="I149" s="92"/>
      <c r="J149" s="92"/>
      <c r="K149" s="92"/>
      <c r="L149" s="92"/>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c r="DM149" s="86"/>
      <c r="DN149" s="86"/>
      <c r="DO149" s="86"/>
      <c r="DP149" s="86"/>
      <c r="DQ149" s="86"/>
      <c r="DR149" s="86"/>
      <c r="DS149" s="86"/>
      <c r="DT149" s="86"/>
      <c r="DU149" s="86"/>
      <c r="DV149" s="86"/>
      <c r="DW149" s="86"/>
      <c r="DX149" s="86"/>
      <c r="DY149" s="86"/>
      <c r="DZ149" s="86"/>
      <c r="EA149" s="86"/>
      <c r="EB149" s="86"/>
      <c r="EC149" s="86"/>
      <c r="ED149" s="86"/>
      <c r="EE149" s="86"/>
      <c r="EF149" s="86"/>
      <c r="EG149" s="86"/>
      <c r="EH149" s="86"/>
      <c r="EI149" s="86"/>
      <c r="EJ149" s="86"/>
      <c r="EK149" s="86"/>
      <c r="EL149" s="86"/>
      <c r="EM149" s="86"/>
      <c r="EN149" s="86"/>
      <c r="EO149" s="86"/>
      <c r="EP149" s="86"/>
      <c r="EQ149" s="86"/>
      <c r="ER149" s="86"/>
      <c r="ES149" s="86"/>
      <c r="ET149" s="86"/>
      <c r="EU149" s="86"/>
      <c r="EV149" s="86"/>
      <c r="EW149" s="86"/>
      <c r="EX149" s="86"/>
      <c r="EY149" s="86"/>
    </row>
    <row r="150" spans="2:155" ht="14.45" customHeight="1" x14ac:dyDescent="0.25">
      <c r="B150" s="92"/>
      <c r="C150" s="92"/>
      <c r="D150" s="92"/>
      <c r="E150" s="92"/>
      <c r="F150" s="92"/>
      <c r="G150" s="92"/>
      <c r="H150" s="92"/>
      <c r="I150" s="92"/>
      <c r="J150" s="92"/>
      <c r="K150" s="92"/>
      <c r="L150" s="92"/>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row>
    <row r="151" spans="2:155" ht="14.45" customHeight="1" x14ac:dyDescent="0.25">
      <c r="B151" s="92"/>
      <c r="C151" s="92"/>
      <c r="D151" s="92"/>
      <c r="E151" s="92"/>
      <c r="F151" s="92"/>
      <c r="G151" s="92"/>
      <c r="H151" s="92"/>
      <c r="I151" s="92"/>
      <c r="J151" s="92"/>
      <c r="K151" s="92"/>
      <c r="L151" s="92"/>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86"/>
      <c r="DQ151" s="86"/>
      <c r="DR151" s="86"/>
      <c r="DS151" s="86"/>
      <c r="DT151" s="86"/>
      <c r="DU151" s="86"/>
      <c r="DV151" s="86"/>
      <c r="DW151" s="86"/>
      <c r="DX151" s="86"/>
      <c r="DY151" s="86"/>
      <c r="DZ151" s="86"/>
      <c r="EA151" s="86"/>
      <c r="EB151" s="86"/>
      <c r="EC151" s="86"/>
      <c r="ED151" s="86"/>
      <c r="EE151" s="86"/>
      <c r="EF151" s="86"/>
      <c r="EG151" s="86"/>
      <c r="EH151" s="86"/>
      <c r="EI151" s="86"/>
      <c r="EJ151" s="86"/>
      <c r="EK151" s="86"/>
      <c r="EL151" s="86"/>
      <c r="EM151" s="86"/>
      <c r="EN151" s="86"/>
      <c r="EO151" s="86"/>
      <c r="EP151" s="86"/>
      <c r="EQ151" s="86"/>
      <c r="ER151" s="86"/>
      <c r="ES151" s="86"/>
      <c r="ET151" s="86"/>
      <c r="EU151" s="86"/>
      <c r="EV151" s="86"/>
      <c r="EW151" s="86"/>
      <c r="EX151" s="86"/>
      <c r="EY151" s="86"/>
    </row>
    <row r="152" spans="2:155" ht="14.45" customHeight="1" x14ac:dyDescent="0.25">
      <c r="B152" s="92"/>
      <c r="C152" s="92"/>
      <c r="D152" s="92"/>
      <c r="E152" s="92"/>
      <c r="F152" s="92"/>
      <c r="G152" s="92"/>
      <c r="H152" s="92"/>
      <c r="I152" s="92"/>
      <c r="J152" s="92"/>
      <c r="K152" s="92"/>
      <c r="L152" s="92"/>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c r="DE152" s="86"/>
      <c r="DF152" s="86"/>
      <c r="DG152" s="86"/>
      <c r="DH152" s="86"/>
      <c r="DI152" s="86"/>
      <c r="DJ152" s="86"/>
      <c r="DK152" s="86"/>
      <c r="DL152" s="86"/>
      <c r="DM152" s="86"/>
      <c r="DN152" s="86"/>
      <c r="DO152" s="86"/>
      <c r="DP152" s="86"/>
      <c r="DQ152" s="86"/>
      <c r="DR152" s="86"/>
      <c r="DS152" s="86"/>
      <c r="DT152" s="86"/>
      <c r="DU152" s="86"/>
      <c r="DV152" s="86"/>
      <c r="DW152" s="86"/>
      <c r="DX152" s="86"/>
      <c r="DY152" s="86"/>
      <c r="DZ152" s="86"/>
      <c r="EA152" s="86"/>
      <c r="EB152" s="86"/>
      <c r="EC152" s="86"/>
      <c r="ED152" s="86"/>
      <c r="EE152" s="86"/>
      <c r="EF152" s="86"/>
      <c r="EG152" s="86"/>
      <c r="EH152" s="86"/>
      <c r="EI152" s="86"/>
      <c r="EJ152" s="86"/>
      <c r="EK152" s="86"/>
      <c r="EL152" s="86"/>
      <c r="EM152" s="86"/>
      <c r="EN152" s="86"/>
      <c r="EO152" s="86"/>
      <c r="EP152" s="86"/>
      <c r="EQ152" s="86"/>
      <c r="ER152" s="86"/>
      <c r="ES152" s="86"/>
      <c r="ET152" s="86"/>
      <c r="EU152" s="86"/>
      <c r="EV152" s="86"/>
      <c r="EW152" s="86"/>
      <c r="EX152" s="86"/>
      <c r="EY152" s="86"/>
    </row>
    <row r="153" spans="2:155" ht="14.45" customHeight="1" x14ac:dyDescent="0.25">
      <c r="B153" s="92"/>
      <c r="C153" s="92"/>
      <c r="D153" s="92"/>
      <c r="E153" s="92"/>
      <c r="F153" s="92"/>
      <c r="G153" s="92"/>
      <c r="H153" s="92"/>
      <c r="I153" s="92"/>
      <c r="J153" s="92"/>
      <c r="K153" s="92"/>
      <c r="L153" s="92"/>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c r="DE153" s="86"/>
      <c r="DF153" s="86"/>
      <c r="DG153" s="86"/>
      <c r="DH153" s="86"/>
      <c r="DI153" s="86"/>
      <c r="DJ153" s="86"/>
      <c r="DK153" s="86"/>
      <c r="DL153" s="86"/>
      <c r="DM153" s="86"/>
      <c r="DN153" s="86"/>
      <c r="DO153" s="86"/>
      <c r="DP153" s="86"/>
      <c r="DQ153" s="86"/>
      <c r="DR153" s="86"/>
      <c r="DS153" s="86"/>
      <c r="DT153" s="86"/>
      <c r="DU153" s="86"/>
      <c r="DV153" s="86"/>
      <c r="DW153" s="86"/>
      <c r="DX153" s="86"/>
      <c r="DY153" s="86"/>
      <c r="DZ153" s="86"/>
      <c r="EA153" s="86"/>
      <c r="EB153" s="86"/>
      <c r="EC153" s="86"/>
      <c r="ED153" s="86"/>
      <c r="EE153" s="86"/>
      <c r="EF153" s="86"/>
      <c r="EG153" s="86"/>
      <c r="EH153" s="86"/>
      <c r="EI153" s="86"/>
      <c r="EJ153" s="86"/>
      <c r="EK153" s="86"/>
      <c r="EL153" s="86"/>
      <c r="EM153" s="86"/>
      <c r="EN153" s="86"/>
      <c r="EO153" s="86"/>
      <c r="EP153" s="86"/>
      <c r="EQ153" s="86"/>
      <c r="ER153" s="86"/>
      <c r="ES153" s="86"/>
      <c r="ET153" s="86"/>
      <c r="EU153" s="86"/>
      <c r="EV153" s="86"/>
      <c r="EW153" s="86"/>
      <c r="EX153" s="86"/>
      <c r="EY153" s="86"/>
    </row>
    <row r="154" spans="2:155" ht="14.45" customHeight="1" x14ac:dyDescent="0.25">
      <c r="B154" s="92"/>
      <c r="C154" s="92"/>
      <c r="D154" s="92"/>
      <c r="E154" s="92"/>
      <c r="F154" s="92"/>
      <c r="G154" s="92"/>
      <c r="H154" s="92"/>
      <c r="I154" s="92"/>
      <c r="J154" s="92"/>
      <c r="K154" s="92"/>
      <c r="L154" s="92"/>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c r="DE154" s="86"/>
      <c r="DF154" s="86"/>
      <c r="DG154" s="86"/>
      <c r="DH154" s="86"/>
      <c r="DI154" s="86"/>
      <c r="DJ154" s="86"/>
      <c r="DK154" s="86"/>
      <c r="DL154" s="86"/>
      <c r="DM154" s="86"/>
      <c r="DN154" s="86"/>
      <c r="DO154" s="86"/>
      <c r="DP154" s="86"/>
      <c r="DQ154" s="86"/>
      <c r="DR154" s="86"/>
      <c r="DS154" s="86"/>
      <c r="DT154" s="86"/>
      <c r="DU154" s="86"/>
      <c r="DV154" s="86"/>
      <c r="DW154" s="86"/>
      <c r="DX154" s="86"/>
      <c r="DY154" s="86"/>
      <c r="DZ154" s="86"/>
      <c r="EA154" s="86"/>
      <c r="EB154" s="86"/>
      <c r="EC154" s="86"/>
      <c r="ED154" s="86"/>
      <c r="EE154" s="86"/>
      <c r="EF154" s="86"/>
      <c r="EG154" s="86"/>
      <c r="EH154" s="86"/>
      <c r="EI154" s="86"/>
      <c r="EJ154" s="86"/>
      <c r="EK154" s="86"/>
      <c r="EL154" s="86"/>
      <c r="EM154" s="86"/>
      <c r="EN154" s="86"/>
      <c r="EO154" s="86"/>
      <c r="EP154" s="86"/>
      <c r="EQ154" s="86"/>
      <c r="ER154" s="86"/>
      <c r="ES154" s="86"/>
      <c r="ET154" s="86"/>
      <c r="EU154" s="86"/>
      <c r="EV154" s="86"/>
      <c r="EW154" s="86"/>
      <c r="EX154" s="86"/>
      <c r="EY154" s="86"/>
    </row>
    <row r="155" spans="2:155" ht="14.45" customHeight="1" x14ac:dyDescent="0.25">
      <c r="B155" s="92"/>
      <c r="C155" s="92"/>
      <c r="D155" s="92"/>
      <c r="E155" s="92"/>
      <c r="F155" s="92"/>
      <c r="G155" s="92"/>
      <c r="H155" s="92"/>
      <c r="I155" s="92"/>
      <c r="J155" s="92"/>
      <c r="K155" s="92"/>
      <c r="L155" s="92"/>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c r="DE155" s="86"/>
      <c r="DF155" s="86"/>
      <c r="DG155" s="86"/>
      <c r="DH155" s="86"/>
      <c r="DI155" s="86"/>
      <c r="DJ155" s="86"/>
      <c r="DK155" s="86"/>
      <c r="DL155" s="86"/>
      <c r="DM155" s="86"/>
      <c r="DN155" s="86"/>
      <c r="DO155" s="86"/>
      <c r="DP155" s="86"/>
      <c r="DQ155" s="86"/>
      <c r="DR155" s="86"/>
      <c r="DS155" s="86"/>
      <c r="DT155" s="86"/>
      <c r="DU155" s="86"/>
      <c r="DV155" s="86"/>
      <c r="DW155" s="86"/>
      <c r="DX155" s="86"/>
      <c r="DY155" s="86"/>
      <c r="DZ155" s="86"/>
      <c r="EA155" s="86"/>
      <c r="EB155" s="86"/>
      <c r="EC155" s="86"/>
      <c r="ED155" s="86"/>
      <c r="EE155" s="86"/>
      <c r="EF155" s="86"/>
      <c r="EG155" s="86"/>
      <c r="EH155" s="86"/>
      <c r="EI155" s="86"/>
      <c r="EJ155" s="86"/>
      <c r="EK155" s="86"/>
      <c r="EL155" s="86"/>
      <c r="EM155" s="86"/>
      <c r="EN155" s="86"/>
      <c r="EO155" s="86"/>
      <c r="EP155" s="86"/>
      <c r="EQ155" s="86"/>
      <c r="ER155" s="86"/>
      <c r="ES155" s="86"/>
      <c r="ET155" s="86"/>
      <c r="EU155" s="86"/>
      <c r="EV155" s="86"/>
      <c r="EW155" s="86"/>
      <c r="EX155" s="86"/>
      <c r="EY155" s="86"/>
    </row>
    <row r="156" spans="2:155" ht="14.45" customHeight="1" x14ac:dyDescent="0.25">
      <c r="B156" s="92"/>
      <c r="C156" s="92"/>
      <c r="D156" s="92"/>
      <c r="E156" s="92"/>
      <c r="F156" s="92"/>
      <c r="G156" s="92"/>
      <c r="H156" s="92"/>
      <c r="I156" s="92"/>
      <c r="J156" s="92"/>
      <c r="K156" s="92"/>
      <c r="L156" s="92"/>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row>
    <row r="157" spans="2:155" ht="14.45" customHeight="1" x14ac:dyDescent="0.25">
      <c r="B157" s="92"/>
      <c r="C157" s="92"/>
      <c r="D157" s="92"/>
      <c r="E157" s="92"/>
      <c r="F157" s="92"/>
      <c r="G157" s="92"/>
      <c r="H157" s="92"/>
      <c r="I157" s="92"/>
      <c r="J157" s="92"/>
      <c r="K157" s="92"/>
      <c r="L157" s="92"/>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c r="DE157" s="86"/>
      <c r="DF157" s="86"/>
      <c r="DG157" s="86"/>
      <c r="DH157" s="86"/>
      <c r="DI157" s="86"/>
      <c r="DJ157" s="86"/>
      <c r="DK157" s="86"/>
      <c r="DL157" s="86"/>
      <c r="DM157" s="86"/>
      <c r="DN157" s="86"/>
      <c r="DO157" s="86"/>
      <c r="DP157" s="86"/>
      <c r="DQ157" s="86"/>
      <c r="DR157" s="86"/>
      <c r="DS157" s="86"/>
      <c r="DT157" s="86"/>
      <c r="DU157" s="86"/>
      <c r="DV157" s="86"/>
      <c r="DW157" s="86"/>
      <c r="DX157" s="86"/>
      <c r="DY157" s="86"/>
      <c r="DZ157" s="86"/>
      <c r="EA157" s="86"/>
      <c r="EB157" s="86"/>
      <c r="EC157" s="86"/>
      <c r="ED157" s="86"/>
      <c r="EE157" s="86"/>
      <c r="EF157" s="86"/>
      <c r="EG157" s="86"/>
      <c r="EH157" s="86"/>
      <c r="EI157" s="86"/>
      <c r="EJ157" s="86"/>
      <c r="EK157" s="86"/>
      <c r="EL157" s="86"/>
      <c r="EM157" s="86"/>
      <c r="EN157" s="86"/>
      <c r="EO157" s="86"/>
      <c r="EP157" s="86"/>
      <c r="EQ157" s="86"/>
      <c r="ER157" s="86"/>
      <c r="ES157" s="86"/>
      <c r="ET157" s="86"/>
      <c r="EU157" s="86"/>
      <c r="EV157" s="86"/>
      <c r="EW157" s="86"/>
      <c r="EX157" s="86"/>
      <c r="EY157" s="86"/>
    </row>
    <row r="158" spans="2:155" ht="14.45" customHeight="1" x14ac:dyDescent="0.25">
      <c r="B158" s="92"/>
      <c r="C158" s="92"/>
      <c r="D158" s="92"/>
      <c r="E158" s="92"/>
      <c r="F158" s="92"/>
      <c r="G158" s="92"/>
      <c r="H158" s="92"/>
      <c r="I158" s="92"/>
      <c r="J158" s="92"/>
      <c r="K158" s="92"/>
      <c r="L158" s="92"/>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row>
    <row r="159" spans="2:155" ht="14.45" customHeight="1" x14ac:dyDescent="0.25">
      <c r="B159" s="92"/>
      <c r="C159" s="92"/>
      <c r="D159" s="92"/>
      <c r="E159" s="92"/>
      <c r="F159" s="92"/>
      <c r="G159" s="92"/>
      <c r="H159" s="92"/>
      <c r="I159" s="92"/>
      <c r="J159" s="92"/>
      <c r="K159" s="92"/>
      <c r="L159" s="92"/>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c r="DE159" s="86"/>
      <c r="DF159" s="86"/>
      <c r="DG159" s="86"/>
      <c r="DH159" s="86"/>
      <c r="DI159" s="86"/>
      <c r="DJ159" s="86"/>
      <c r="DK159" s="86"/>
      <c r="DL159" s="86"/>
      <c r="DM159" s="86"/>
      <c r="DN159" s="86"/>
      <c r="DO159" s="86"/>
      <c r="DP159" s="86"/>
      <c r="DQ159" s="86"/>
      <c r="DR159" s="86"/>
      <c r="DS159" s="86"/>
      <c r="DT159" s="86"/>
      <c r="DU159" s="86"/>
      <c r="DV159" s="86"/>
      <c r="DW159" s="86"/>
      <c r="DX159" s="86"/>
      <c r="DY159" s="86"/>
      <c r="DZ159" s="86"/>
      <c r="EA159" s="86"/>
      <c r="EB159" s="86"/>
      <c r="EC159" s="86"/>
      <c r="ED159" s="86"/>
      <c r="EE159" s="86"/>
      <c r="EF159" s="86"/>
      <c r="EG159" s="86"/>
      <c r="EH159" s="86"/>
      <c r="EI159" s="86"/>
      <c r="EJ159" s="86"/>
      <c r="EK159" s="86"/>
      <c r="EL159" s="86"/>
      <c r="EM159" s="86"/>
      <c r="EN159" s="86"/>
      <c r="EO159" s="86"/>
      <c r="EP159" s="86"/>
      <c r="EQ159" s="86"/>
      <c r="ER159" s="86"/>
      <c r="ES159" s="86"/>
      <c r="ET159" s="86"/>
      <c r="EU159" s="86"/>
      <c r="EV159" s="86"/>
      <c r="EW159" s="86"/>
      <c r="EX159" s="86"/>
      <c r="EY159" s="86"/>
    </row>
    <row r="160" spans="2:155" ht="14.45" customHeight="1" x14ac:dyDescent="0.25">
      <c r="B160" s="92"/>
      <c r="C160" s="92"/>
      <c r="D160" s="92"/>
      <c r="E160" s="92"/>
      <c r="F160" s="92"/>
      <c r="G160" s="92"/>
      <c r="H160" s="92"/>
      <c r="I160" s="92"/>
      <c r="J160" s="92"/>
      <c r="K160" s="92"/>
      <c r="L160" s="92"/>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c r="DE160" s="86"/>
      <c r="DF160" s="86"/>
      <c r="DG160" s="86"/>
      <c r="DH160" s="86"/>
      <c r="DI160" s="86"/>
      <c r="DJ160" s="86"/>
      <c r="DK160" s="86"/>
      <c r="DL160" s="86"/>
      <c r="DM160" s="86"/>
      <c r="DN160" s="86"/>
      <c r="DO160" s="86"/>
      <c r="DP160" s="86"/>
      <c r="DQ160" s="86"/>
      <c r="DR160" s="86"/>
      <c r="DS160" s="86"/>
      <c r="DT160" s="86"/>
      <c r="DU160" s="86"/>
      <c r="DV160" s="86"/>
      <c r="DW160" s="86"/>
      <c r="DX160" s="86"/>
      <c r="DY160" s="86"/>
      <c r="DZ160" s="86"/>
      <c r="EA160" s="86"/>
      <c r="EB160" s="86"/>
      <c r="EC160" s="86"/>
      <c r="ED160" s="86"/>
      <c r="EE160" s="86"/>
      <c r="EF160" s="86"/>
      <c r="EG160" s="86"/>
      <c r="EH160" s="86"/>
      <c r="EI160" s="86"/>
      <c r="EJ160" s="86"/>
      <c r="EK160" s="86"/>
      <c r="EL160" s="86"/>
      <c r="EM160" s="86"/>
      <c r="EN160" s="86"/>
      <c r="EO160" s="86"/>
      <c r="EP160" s="86"/>
      <c r="EQ160" s="86"/>
      <c r="ER160" s="86"/>
      <c r="ES160" s="86"/>
      <c r="ET160" s="86"/>
      <c r="EU160" s="86"/>
      <c r="EV160" s="86"/>
      <c r="EW160" s="86"/>
      <c r="EX160" s="86"/>
      <c r="EY160" s="86"/>
    </row>
    <row r="161" spans="2:155" ht="14.45" customHeight="1" x14ac:dyDescent="0.25">
      <c r="B161" s="92"/>
      <c r="C161" s="92"/>
      <c r="D161" s="92"/>
      <c r="E161" s="92"/>
      <c r="F161" s="92"/>
      <c r="G161" s="92"/>
      <c r="H161" s="92"/>
      <c r="I161" s="92"/>
      <c r="J161" s="92"/>
      <c r="K161" s="92"/>
      <c r="L161" s="92"/>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c r="DE161" s="86"/>
      <c r="DF161" s="86"/>
      <c r="DG161" s="86"/>
      <c r="DH161" s="86"/>
      <c r="DI161" s="86"/>
      <c r="DJ161" s="86"/>
      <c r="DK161" s="86"/>
      <c r="DL161" s="86"/>
      <c r="DM161" s="86"/>
      <c r="DN161" s="86"/>
      <c r="DO161" s="86"/>
      <c r="DP161" s="86"/>
      <c r="DQ161" s="86"/>
      <c r="DR161" s="86"/>
      <c r="DS161" s="86"/>
      <c r="DT161" s="86"/>
      <c r="DU161" s="86"/>
      <c r="DV161" s="86"/>
      <c r="DW161" s="86"/>
      <c r="DX161" s="86"/>
      <c r="DY161" s="86"/>
      <c r="DZ161" s="86"/>
      <c r="EA161" s="86"/>
      <c r="EB161" s="86"/>
      <c r="EC161" s="86"/>
      <c r="ED161" s="86"/>
      <c r="EE161" s="86"/>
      <c r="EF161" s="86"/>
      <c r="EG161" s="86"/>
      <c r="EH161" s="86"/>
      <c r="EI161" s="86"/>
      <c r="EJ161" s="86"/>
      <c r="EK161" s="86"/>
      <c r="EL161" s="86"/>
      <c r="EM161" s="86"/>
      <c r="EN161" s="86"/>
      <c r="EO161" s="86"/>
      <c r="EP161" s="86"/>
      <c r="EQ161" s="86"/>
      <c r="ER161" s="86"/>
      <c r="ES161" s="86"/>
      <c r="ET161" s="86"/>
      <c r="EU161" s="86"/>
      <c r="EV161" s="86"/>
      <c r="EW161" s="86"/>
      <c r="EX161" s="86"/>
      <c r="EY161" s="86"/>
    </row>
    <row r="162" spans="2:155" ht="14.45" customHeight="1" x14ac:dyDescent="0.25">
      <c r="B162" s="92"/>
      <c r="C162" s="92"/>
      <c r="D162" s="92"/>
      <c r="E162" s="92"/>
      <c r="F162" s="92"/>
      <c r="G162" s="92"/>
      <c r="H162" s="92"/>
      <c r="I162" s="92"/>
      <c r="J162" s="92"/>
      <c r="K162" s="92"/>
      <c r="L162" s="92"/>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c r="DE162" s="86"/>
      <c r="DF162" s="86"/>
      <c r="DG162" s="86"/>
      <c r="DH162" s="86"/>
      <c r="DI162" s="86"/>
      <c r="DJ162" s="86"/>
      <c r="DK162" s="86"/>
      <c r="DL162" s="86"/>
      <c r="DM162" s="86"/>
      <c r="DN162" s="86"/>
      <c r="DO162" s="86"/>
      <c r="DP162" s="86"/>
      <c r="DQ162" s="86"/>
      <c r="DR162" s="86"/>
      <c r="DS162" s="86"/>
      <c r="DT162" s="86"/>
      <c r="DU162" s="86"/>
      <c r="DV162" s="86"/>
      <c r="DW162" s="86"/>
      <c r="DX162" s="86"/>
      <c r="DY162" s="86"/>
      <c r="DZ162" s="86"/>
      <c r="EA162" s="86"/>
      <c r="EB162" s="86"/>
      <c r="EC162" s="86"/>
      <c r="ED162" s="86"/>
      <c r="EE162" s="86"/>
      <c r="EF162" s="86"/>
      <c r="EG162" s="86"/>
      <c r="EH162" s="86"/>
      <c r="EI162" s="86"/>
      <c r="EJ162" s="86"/>
      <c r="EK162" s="86"/>
      <c r="EL162" s="86"/>
      <c r="EM162" s="86"/>
      <c r="EN162" s="86"/>
      <c r="EO162" s="86"/>
      <c r="EP162" s="86"/>
      <c r="EQ162" s="86"/>
      <c r="ER162" s="86"/>
      <c r="ES162" s="86"/>
      <c r="ET162" s="86"/>
      <c r="EU162" s="86"/>
      <c r="EV162" s="86"/>
      <c r="EW162" s="86"/>
      <c r="EX162" s="86"/>
      <c r="EY162" s="86"/>
    </row>
    <row r="163" spans="2:155" ht="14.45" customHeight="1" x14ac:dyDescent="0.25">
      <c r="B163" s="92"/>
      <c r="C163" s="92"/>
      <c r="D163" s="92"/>
      <c r="E163" s="92"/>
      <c r="F163" s="92"/>
      <c r="G163" s="92"/>
      <c r="H163" s="92"/>
      <c r="I163" s="92"/>
      <c r="J163" s="92"/>
      <c r="K163" s="92"/>
      <c r="L163" s="92"/>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c r="DE163" s="86"/>
      <c r="DF163" s="86"/>
      <c r="DG163" s="86"/>
      <c r="DH163" s="86"/>
      <c r="DI163" s="86"/>
      <c r="DJ163" s="86"/>
      <c r="DK163" s="86"/>
      <c r="DL163" s="86"/>
      <c r="DM163" s="86"/>
      <c r="DN163" s="86"/>
      <c r="DO163" s="86"/>
      <c r="DP163" s="86"/>
      <c r="DQ163" s="86"/>
      <c r="DR163" s="86"/>
      <c r="DS163" s="86"/>
      <c r="DT163" s="86"/>
      <c r="DU163" s="86"/>
      <c r="DV163" s="86"/>
      <c r="DW163" s="86"/>
      <c r="DX163" s="86"/>
      <c r="DY163" s="86"/>
      <c r="DZ163" s="86"/>
      <c r="EA163" s="86"/>
      <c r="EB163" s="86"/>
      <c r="EC163" s="86"/>
      <c r="ED163" s="86"/>
      <c r="EE163" s="86"/>
      <c r="EF163" s="86"/>
      <c r="EG163" s="86"/>
      <c r="EH163" s="86"/>
      <c r="EI163" s="86"/>
      <c r="EJ163" s="86"/>
      <c r="EK163" s="86"/>
      <c r="EL163" s="86"/>
      <c r="EM163" s="86"/>
      <c r="EN163" s="86"/>
      <c r="EO163" s="86"/>
      <c r="EP163" s="86"/>
      <c r="EQ163" s="86"/>
      <c r="ER163" s="86"/>
      <c r="ES163" s="86"/>
      <c r="ET163" s="86"/>
      <c r="EU163" s="86"/>
      <c r="EV163" s="86"/>
      <c r="EW163" s="86"/>
      <c r="EX163" s="86"/>
      <c r="EY163" s="86"/>
    </row>
    <row r="164" spans="2:155" ht="14.45" customHeight="1" x14ac:dyDescent="0.25">
      <c r="B164" s="92"/>
      <c r="C164" s="92"/>
      <c r="D164" s="92"/>
      <c r="E164" s="92"/>
      <c r="F164" s="92"/>
      <c r="G164" s="92"/>
      <c r="H164" s="92"/>
      <c r="I164" s="92"/>
      <c r="J164" s="92"/>
      <c r="K164" s="92"/>
      <c r="L164" s="92"/>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c r="DE164" s="86"/>
      <c r="DF164" s="86"/>
      <c r="DG164" s="86"/>
      <c r="DH164" s="86"/>
      <c r="DI164" s="86"/>
      <c r="DJ164" s="86"/>
      <c r="DK164" s="86"/>
      <c r="DL164" s="86"/>
      <c r="DM164" s="86"/>
      <c r="DN164" s="86"/>
      <c r="DO164" s="86"/>
      <c r="DP164" s="86"/>
      <c r="DQ164" s="86"/>
      <c r="DR164" s="86"/>
      <c r="DS164" s="86"/>
      <c r="DT164" s="86"/>
      <c r="DU164" s="86"/>
      <c r="DV164" s="86"/>
      <c r="DW164" s="86"/>
      <c r="DX164" s="86"/>
      <c r="DY164" s="86"/>
      <c r="DZ164" s="86"/>
      <c r="EA164" s="86"/>
      <c r="EB164" s="86"/>
      <c r="EC164" s="86"/>
      <c r="ED164" s="86"/>
      <c r="EE164" s="86"/>
      <c r="EF164" s="86"/>
      <c r="EG164" s="86"/>
      <c r="EH164" s="86"/>
      <c r="EI164" s="86"/>
      <c r="EJ164" s="86"/>
      <c r="EK164" s="86"/>
      <c r="EL164" s="86"/>
      <c r="EM164" s="86"/>
      <c r="EN164" s="86"/>
      <c r="EO164" s="86"/>
      <c r="EP164" s="86"/>
      <c r="EQ164" s="86"/>
      <c r="ER164" s="86"/>
      <c r="ES164" s="86"/>
      <c r="ET164" s="86"/>
      <c r="EU164" s="86"/>
      <c r="EV164" s="86"/>
      <c r="EW164" s="86"/>
      <c r="EX164" s="86"/>
      <c r="EY164" s="86"/>
    </row>
    <row r="165" spans="2:155" ht="14.45" customHeight="1" x14ac:dyDescent="0.25">
      <c r="B165" s="92"/>
      <c r="C165" s="92"/>
      <c r="D165" s="92"/>
      <c r="E165" s="92"/>
      <c r="F165" s="92"/>
      <c r="G165" s="92"/>
      <c r="H165" s="92"/>
      <c r="I165" s="92"/>
      <c r="J165" s="92"/>
      <c r="K165" s="92"/>
      <c r="L165" s="92"/>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c r="DE165" s="86"/>
      <c r="DF165" s="86"/>
      <c r="DG165" s="86"/>
      <c r="DH165" s="86"/>
      <c r="DI165" s="86"/>
      <c r="DJ165" s="86"/>
      <c r="DK165" s="86"/>
      <c r="DL165" s="86"/>
      <c r="DM165" s="86"/>
      <c r="DN165" s="86"/>
      <c r="DO165" s="86"/>
      <c r="DP165" s="86"/>
      <c r="DQ165" s="86"/>
      <c r="DR165" s="86"/>
      <c r="DS165" s="86"/>
      <c r="DT165" s="86"/>
      <c r="DU165" s="86"/>
      <c r="DV165" s="86"/>
      <c r="DW165" s="86"/>
      <c r="DX165" s="86"/>
      <c r="DY165" s="86"/>
      <c r="DZ165" s="86"/>
      <c r="EA165" s="86"/>
      <c r="EB165" s="86"/>
      <c r="EC165" s="86"/>
      <c r="ED165" s="86"/>
      <c r="EE165" s="86"/>
      <c r="EF165" s="86"/>
      <c r="EG165" s="86"/>
      <c r="EH165" s="86"/>
      <c r="EI165" s="86"/>
      <c r="EJ165" s="86"/>
      <c r="EK165" s="86"/>
      <c r="EL165" s="86"/>
      <c r="EM165" s="86"/>
      <c r="EN165" s="86"/>
      <c r="EO165" s="86"/>
      <c r="EP165" s="86"/>
      <c r="EQ165" s="86"/>
      <c r="ER165" s="86"/>
      <c r="ES165" s="86"/>
      <c r="ET165" s="86"/>
      <c r="EU165" s="86"/>
      <c r="EV165" s="86"/>
      <c r="EW165" s="86"/>
      <c r="EX165" s="86"/>
      <c r="EY165" s="86"/>
    </row>
    <row r="166" spans="2:155" ht="14.45" customHeight="1" x14ac:dyDescent="0.25">
      <c r="B166" s="92"/>
      <c r="C166" s="92"/>
      <c r="D166" s="92"/>
      <c r="E166" s="92"/>
      <c r="F166" s="92"/>
      <c r="G166" s="92"/>
      <c r="H166" s="92"/>
      <c r="I166" s="92"/>
      <c r="J166" s="92"/>
      <c r="K166" s="92"/>
      <c r="L166" s="92"/>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c r="DE166" s="86"/>
      <c r="DF166" s="86"/>
      <c r="DG166" s="86"/>
      <c r="DH166" s="86"/>
      <c r="DI166" s="86"/>
      <c r="DJ166" s="86"/>
      <c r="DK166" s="86"/>
      <c r="DL166" s="86"/>
      <c r="DM166" s="86"/>
      <c r="DN166" s="86"/>
      <c r="DO166" s="86"/>
      <c r="DP166" s="86"/>
      <c r="DQ166" s="86"/>
      <c r="DR166" s="86"/>
      <c r="DS166" s="86"/>
      <c r="DT166" s="86"/>
      <c r="DU166" s="86"/>
      <c r="DV166" s="86"/>
      <c r="DW166" s="86"/>
      <c r="DX166" s="86"/>
      <c r="DY166" s="86"/>
      <c r="DZ166" s="86"/>
      <c r="EA166" s="86"/>
      <c r="EB166" s="86"/>
      <c r="EC166" s="86"/>
      <c r="ED166" s="86"/>
      <c r="EE166" s="86"/>
      <c r="EF166" s="86"/>
      <c r="EG166" s="86"/>
      <c r="EH166" s="86"/>
      <c r="EI166" s="86"/>
      <c r="EJ166" s="86"/>
      <c r="EK166" s="86"/>
      <c r="EL166" s="86"/>
      <c r="EM166" s="86"/>
      <c r="EN166" s="86"/>
      <c r="EO166" s="86"/>
      <c r="EP166" s="86"/>
      <c r="EQ166" s="86"/>
      <c r="ER166" s="86"/>
      <c r="ES166" s="86"/>
      <c r="ET166" s="86"/>
      <c r="EU166" s="86"/>
      <c r="EV166" s="86"/>
      <c r="EW166" s="86"/>
      <c r="EX166" s="86"/>
      <c r="EY166" s="86"/>
    </row>
    <row r="167" spans="2:155" ht="14.45" customHeight="1" x14ac:dyDescent="0.25">
      <c r="B167" s="92"/>
      <c r="C167" s="92"/>
      <c r="D167" s="92"/>
      <c r="E167" s="92"/>
      <c r="F167" s="92"/>
      <c r="G167" s="92"/>
      <c r="H167" s="92"/>
      <c r="I167" s="92"/>
      <c r="J167" s="92"/>
      <c r="K167" s="92"/>
      <c r="L167" s="92"/>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c r="DE167" s="86"/>
      <c r="DF167" s="86"/>
      <c r="DG167" s="86"/>
      <c r="DH167" s="86"/>
      <c r="DI167" s="86"/>
      <c r="DJ167" s="86"/>
      <c r="DK167" s="86"/>
      <c r="DL167" s="86"/>
      <c r="DM167" s="86"/>
      <c r="DN167" s="86"/>
      <c r="DO167" s="86"/>
      <c r="DP167" s="86"/>
      <c r="DQ167" s="86"/>
      <c r="DR167" s="86"/>
      <c r="DS167" s="86"/>
      <c r="DT167" s="86"/>
      <c r="DU167" s="86"/>
      <c r="DV167" s="86"/>
      <c r="DW167" s="86"/>
      <c r="DX167" s="86"/>
      <c r="DY167" s="86"/>
      <c r="DZ167" s="86"/>
      <c r="EA167" s="86"/>
      <c r="EB167" s="86"/>
      <c r="EC167" s="86"/>
      <c r="ED167" s="86"/>
      <c r="EE167" s="86"/>
      <c r="EF167" s="86"/>
      <c r="EG167" s="86"/>
      <c r="EH167" s="86"/>
      <c r="EI167" s="86"/>
      <c r="EJ167" s="86"/>
      <c r="EK167" s="86"/>
      <c r="EL167" s="86"/>
      <c r="EM167" s="86"/>
      <c r="EN167" s="86"/>
      <c r="EO167" s="86"/>
      <c r="EP167" s="86"/>
      <c r="EQ167" s="86"/>
      <c r="ER167" s="86"/>
      <c r="ES167" s="86"/>
      <c r="ET167" s="86"/>
      <c r="EU167" s="86"/>
      <c r="EV167" s="86"/>
      <c r="EW167" s="86"/>
      <c r="EX167" s="86"/>
      <c r="EY167" s="86"/>
    </row>
    <row r="168" spans="2:155" ht="14.45" customHeight="1" x14ac:dyDescent="0.25">
      <c r="B168" s="92"/>
      <c r="C168" s="92"/>
      <c r="D168" s="92"/>
      <c r="E168" s="92"/>
      <c r="F168" s="92"/>
      <c r="G168" s="92"/>
      <c r="H168" s="92"/>
      <c r="I168" s="92"/>
      <c r="J168" s="92"/>
      <c r="K168" s="92"/>
      <c r="L168" s="92"/>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row>
    <row r="169" spans="2:155" ht="14.45" customHeight="1" x14ac:dyDescent="0.25">
      <c r="B169" s="92"/>
      <c r="C169" s="92"/>
      <c r="D169" s="92"/>
      <c r="E169" s="92"/>
      <c r="F169" s="92"/>
      <c r="G169" s="92"/>
      <c r="H169" s="92"/>
      <c r="I169" s="92"/>
      <c r="J169" s="92"/>
      <c r="K169" s="92"/>
      <c r="L169" s="92"/>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row>
    <row r="170" spans="2:155" ht="14.45" customHeight="1" x14ac:dyDescent="0.25">
      <c r="B170" s="92"/>
      <c r="C170" s="92"/>
      <c r="D170" s="92"/>
      <c r="E170" s="92"/>
      <c r="F170" s="92"/>
      <c r="G170" s="92"/>
      <c r="H170" s="92"/>
      <c r="I170" s="92"/>
      <c r="J170" s="92"/>
      <c r="K170" s="92"/>
      <c r="L170" s="92"/>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row>
    <row r="171" spans="2:155" ht="14.45" customHeight="1" x14ac:dyDescent="0.25">
      <c r="B171" s="92"/>
      <c r="C171" s="92"/>
      <c r="D171" s="92"/>
      <c r="E171" s="92"/>
      <c r="F171" s="92"/>
      <c r="G171" s="92"/>
      <c r="H171" s="92"/>
      <c r="I171" s="92"/>
      <c r="J171" s="92"/>
      <c r="K171" s="92"/>
      <c r="L171" s="92"/>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row>
    <row r="172" spans="2:155" ht="14.45" customHeight="1" x14ac:dyDescent="0.25">
      <c r="B172" s="92"/>
      <c r="C172" s="92"/>
      <c r="D172" s="92"/>
      <c r="E172" s="92"/>
      <c r="F172" s="92"/>
      <c r="G172" s="92"/>
      <c r="H172" s="92"/>
      <c r="I172" s="92"/>
      <c r="J172" s="92"/>
      <c r="K172" s="92"/>
      <c r="L172" s="92"/>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row>
    <row r="173" spans="2:155" ht="14.45" customHeight="1" x14ac:dyDescent="0.25">
      <c r="B173" s="92"/>
      <c r="C173" s="92"/>
      <c r="D173" s="92"/>
      <c r="E173" s="92"/>
      <c r="F173" s="92"/>
      <c r="G173" s="92"/>
      <c r="H173" s="92"/>
      <c r="I173" s="92"/>
      <c r="J173" s="92"/>
      <c r="K173" s="92"/>
      <c r="L173" s="92"/>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row>
    <row r="174" spans="2:155" ht="14.45" customHeight="1" x14ac:dyDescent="0.25">
      <c r="B174" s="92"/>
      <c r="C174" s="92"/>
      <c r="D174" s="92"/>
      <c r="E174" s="92"/>
      <c r="F174" s="92"/>
      <c r="G174" s="92"/>
      <c r="H174" s="92"/>
      <c r="I174" s="92"/>
      <c r="J174" s="92"/>
      <c r="K174" s="92"/>
      <c r="L174" s="92"/>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row>
    <row r="175" spans="2:155" ht="14.45" customHeight="1" x14ac:dyDescent="0.25">
      <c r="B175" s="92"/>
      <c r="C175" s="92"/>
      <c r="D175" s="92"/>
      <c r="E175" s="92"/>
      <c r="F175" s="92"/>
      <c r="G175" s="92"/>
      <c r="H175" s="92"/>
      <c r="I175" s="92"/>
      <c r="J175" s="92"/>
      <c r="K175" s="92"/>
      <c r="L175" s="92"/>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c r="DE175" s="86"/>
      <c r="DF175" s="86"/>
      <c r="DG175" s="86"/>
      <c r="DH175" s="86"/>
      <c r="DI175" s="86"/>
      <c r="DJ175" s="86"/>
      <c r="DK175" s="86"/>
      <c r="DL175" s="86"/>
      <c r="DM175" s="86"/>
      <c r="DN175" s="86"/>
      <c r="DO175" s="86"/>
      <c r="DP175" s="86"/>
      <c r="DQ175" s="86"/>
      <c r="DR175" s="86"/>
      <c r="DS175" s="86"/>
      <c r="DT175" s="86"/>
      <c r="DU175" s="86"/>
      <c r="DV175" s="86"/>
      <c r="DW175" s="86"/>
      <c r="DX175" s="86"/>
      <c r="DY175" s="86"/>
      <c r="DZ175" s="86"/>
      <c r="EA175" s="86"/>
      <c r="EB175" s="86"/>
      <c r="EC175" s="86"/>
      <c r="ED175" s="86"/>
      <c r="EE175" s="86"/>
      <c r="EF175" s="86"/>
      <c r="EG175" s="86"/>
      <c r="EH175" s="86"/>
      <c r="EI175" s="86"/>
      <c r="EJ175" s="86"/>
      <c r="EK175" s="86"/>
      <c r="EL175" s="86"/>
      <c r="EM175" s="86"/>
      <c r="EN175" s="86"/>
      <c r="EO175" s="86"/>
      <c r="EP175" s="86"/>
      <c r="EQ175" s="86"/>
      <c r="ER175" s="86"/>
      <c r="ES175" s="86"/>
      <c r="ET175" s="86"/>
      <c r="EU175" s="86"/>
      <c r="EV175" s="86"/>
      <c r="EW175" s="86"/>
      <c r="EX175" s="86"/>
      <c r="EY175" s="86"/>
    </row>
    <row r="176" spans="2:155" ht="14.45" customHeight="1" x14ac:dyDescent="0.25">
      <c r="B176" s="92"/>
      <c r="C176" s="92"/>
      <c r="D176" s="92"/>
      <c r="E176" s="92"/>
      <c r="F176" s="92"/>
      <c r="G176" s="92"/>
      <c r="H176" s="92"/>
      <c r="I176" s="92"/>
      <c r="J176" s="92"/>
      <c r="K176" s="92"/>
      <c r="L176" s="92"/>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c r="DE176" s="86"/>
      <c r="DF176" s="86"/>
      <c r="DG176" s="86"/>
      <c r="DH176" s="86"/>
      <c r="DI176" s="86"/>
      <c r="DJ176" s="86"/>
      <c r="DK176" s="86"/>
      <c r="DL176" s="86"/>
      <c r="DM176" s="86"/>
      <c r="DN176" s="86"/>
      <c r="DO176" s="86"/>
      <c r="DP176" s="86"/>
      <c r="DQ176" s="86"/>
      <c r="DR176" s="86"/>
      <c r="DS176" s="86"/>
      <c r="DT176" s="86"/>
      <c r="DU176" s="86"/>
      <c r="DV176" s="86"/>
      <c r="DW176" s="86"/>
      <c r="DX176" s="86"/>
      <c r="DY176" s="86"/>
      <c r="DZ176" s="86"/>
      <c r="EA176" s="86"/>
      <c r="EB176" s="86"/>
      <c r="EC176" s="86"/>
      <c r="ED176" s="86"/>
      <c r="EE176" s="86"/>
      <c r="EF176" s="86"/>
      <c r="EG176" s="86"/>
      <c r="EH176" s="86"/>
      <c r="EI176" s="86"/>
      <c r="EJ176" s="86"/>
      <c r="EK176" s="86"/>
      <c r="EL176" s="86"/>
      <c r="EM176" s="86"/>
      <c r="EN176" s="86"/>
      <c r="EO176" s="86"/>
      <c r="EP176" s="86"/>
      <c r="EQ176" s="86"/>
      <c r="ER176" s="86"/>
      <c r="ES176" s="86"/>
      <c r="ET176" s="86"/>
      <c r="EU176" s="86"/>
      <c r="EV176" s="86"/>
      <c r="EW176" s="86"/>
      <c r="EX176" s="86"/>
      <c r="EY176" s="86"/>
    </row>
    <row r="177" spans="2:155" ht="14.45" customHeight="1" x14ac:dyDescent="0.25">
      <c r="B177" s="92"/>
      <c r="C177" s="92"/>
      <c r="D177" s="92"/>
      <c r="E177" s="92"/>
      <c r="F177" s="92"/>
      <c r="G177" s="92"/>
      <c r="H177" s="92"/>
      <c r="I177" s="92"/>
      <c r="J177" s="92"/>
      <c r="K177" s="92"/>
      <c r="L177" s="92"/>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c r="DE177" s="86"/>
      <c r="DF177" s="86"/>
      <c r="DG177" s="86"/>
      <c r="DH177" s="86"/>
      <c r="DI177" s="86"/>
      <c r="DJ177" s="86"/>
      <c r="DK177" s="86"/>
      <c r="DL177" s="86"/>
      <c r="DM177" s="86"/>
      <c r="DN177" s="86"/>
      <c r="DO177" s="86"/>
      <c r="DP177" s="86"/>
      <c r="DQ177" s="86"/>
      <c r="DR177" s="86"/>
      <c r="DS177" s="86"/>
      <c r="DT177" s="86"/>
      <c r="DU177" s="86"/>
      <c r="DV177" s="86"/>
      <c r="DW177" s="86"/>
      <c r="DX177" s="86"/>
      <c r="DY177" s="86"/>
      <c r="DZ177" s="86"/>
      <c r="EA177" s="86"/>
      <c r="EB177" s="86"/>
      <c r="EC177" s="86"/>
      <c r="ED177" s="86"/>
      <c r="EE177" s="86"/>
      <c r="EF177" s="86"/>
      <c r="EG177" s="86"/>
      <c r="EH177" s="86"/>
      <c r="EI177" s="86"/>
      <c r="EJ177" s="86"/>
      <c r="EK177" s="86"/>
      <c r="EL177" s="86"/>
      <c r="EM177" s="86"/>
      <c r="EN177" s="86"/>
      <c r="EO177" s="86"/>
      <c r="EP177" s="86"/>
      <c r="EQ177" s="86"/>
      <c r="ER177" s="86"/>
      <c r="ES177" s="86"/>
      <c r="ET177" s="86"/>
      <c r="EU177" s="86"/>
      <c r="EV177" s="86"/>
      <c r="EW177" s="86"/>
      <c r="EX177" s="86"/>
      <c r="EY177" s="86"/>
    </row>
    <row r="178" spans="2:155" ht="14.45" customHeight="1" x14ac:dyDescent="0.25">
      <c r="B178" s="92"/>
      <c r="C178" s="92"/>
      <c r="D178" s="92"/>
      <c r="E178" s="92"/>
      <c r="F178" s="92"/>
      <c r="G178" s="92"/>
      <c r="H178" s="92"/>
      <c r="I178" s="92"/>
      <c r="J178" s="92"/>
      <c r="K178" s="92"/>
      <c r="L178" s="92"/>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c r="DE178" s="86"/>
      <c r="DF178" s="86"/>
      <c r="DG178" s="86"/>
      <c r="DH178" s="86"/>
      <c r="DI178" s="86"/>
      <c r="DJ178" s="86"/>
      <c r="DK178" s="86"/>
      <c r="DL178" s="86"/>
      <c r="DM178" s="86"/>
      <c r="DN178" s="86"/>
      <c r="DO178" s="86"/>
      <c r="DP178" s="86"/>
      <c r="DQ178" s="86"/>
      <c r="DR178" s="86"/>
      <c r="DS178" s="86"/>
      <c r="DT178" s="86"/>
      <c r="DU178" s="86"/>
      <c r="DV178" s="86"/>
      <c r="DW178" s="86"/>
      <c r="DX178" s="86"/>
      <c r="DY178" s="86"/>
      <c r="DZ178" s="86"/>
      <c r="EA178" s="86"/>
      <c r="EB178" s="86"/>
      <c r="EC178" s="86"/>
      <c r="ED178" s="86"/>
      <c r="EE178" s="86"/>
      <c r="EF178" s="86"/>
      <c r="EG178" s="86"/>
      <c r="EH178" s="86"/>
      <c r="EI178" s="86"/>
      <c r="EJ178" s="86"/>
      <c r="EK178" s="86"/>
      <c r="EL178" s="86"/>
      <c r="EM178" s="86"/>
      <c r="EN178" s="86"/>
      <c r="EO178" s="86"/>
      <c r="EP178" s="86"/>
      <c r="EQ178" s="86"/>
      <c r="ER178" s="86"/>
      <c r="ES178" s="86"/>
      <c r="ET178" s="86"/>
      <c r="EU178" s="86"/>
      <c r="EV178" s="86"/>
      <c r="EW178" s="86"/>
      <c r="EX178" s="86"/>
      <c r="EY178" s="86"/>
    </row>
    <row r="179" spans="2:155" ht="14.45" customHeight="1" x14ac:dyDescent="0.25">
      <c r="B179" s="92"/>
      <c r="C179" s="92"/>
      <c r="D179" s="92"/>
      <c r="E179" s="92"/>
      <c r="F179" s="92"/>
      <c r="G179" s="92"/>
      <c r="H179" s="92"/>
      <c r="I179" s="92"/>
      <c r="J179" s="92"/>
      <c r="K179" s="92"/>
      <c r="L179" s="92"/>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c r="DE179" s="86"/>
      <c r="DF179" s="86"/>
      <c r="DG179" s="86"/>
      <c r="DH179" s="86"/>
      <c r="DI179" s="86"/>
      <c r="DJ179" s="86"/>
      <c r="DK179" s="86"/>
      <c r="DL179" s="86"/>
      <c r="DM179" s="86"/>
      <c r="DN179" s="86"/>
      <c r="DO179" s="86"/>
      <c r="DP179" s="86"/>
      <c r="DQ179" s="86"/>
      <c r="DR179" s="86"/>
      <c r="DS179" s="86"/>
      <c r="DT179" s="86"/>
      <c r="DU179" s="86"/>
      <c r="DV179" s="86"/>
      <c r="DW179" s="86"/>
      <c r="DX179" s="86"/>
      <c r="DY179" s="86"/>
      <c r="DZ179" s="86"/>
      <c r="EA179" s="86"/>
      <c r="EB179" s="86"/>
      <c r="EC179" s="86"/>
      <c r="ED179" s="86"/>
      <c r="EE179" s="86"/>
      <c r="EF179" s="86"/>
      <c r="EG179" s="86"/>
      <c r="EH179" s="86"/>
      <c r="EI179" s="86"/>
      <c r="EJ179" s="86"/>
      <c r="EK179" s="86"/>
      <c r="EL179" s="86"/>
      <c r="EM179" s="86"/>
      <c r="EN179" s="86"/>
      <c r="EO179" s="86"/>
      <c r="EP179" s="86"/>
      <c r="EQ179" s="86"/>
      <c r="ER179" s="86"/>
      <c r="ES179" s="86"/>
      <c r="ET179" s="86"/>
      <c r="EU179" s="86"/>
      <c r="EV179" s="86"/>
      <c r="EW179" s="86"/>
      <c r="EX179" s="86"/>
      <c r="EY179" s="86"/>
    </row>
    <row r="180" spans="2:155" ht="14.45" customHeight="1" x14ac:dyDescent="0.25">
      <c r="B180" s="92"/>
      <c r="C180" s="92"/>
      <c r="D180" s="92"/>
      <c r="E180" s="92"/>
      <c r="F180" s="92"/>
      <c r="G180" s="92"/>
      <c r="H180" s="92"/>
      <c r="I180" s="92"/>
      <c r="J180" s="92"/>
      <c r="K180" s="92"/>
      <c r="L180" s="92"/>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c r="DE180" s="86"/>
      <c r="DF180" s="86"/>
      <c r="DG180" s="86"/>
      <c r="DH180" s="86"/>
      <c r="DI180" s="86"/>
      <c r="DJ180" s="86"/>
      <c r="DK180" s="86"/>
      <c r="DL180" s="86"/>
      <c r="DM180" s="86"/>
      <c r="DN180" s="86"/>
      <c r="DO180" s="86"/>
      <c r="DP180" s="86"/>
      <c r="DQ180" s="86"/>
      <c r="DR180" s="86"/>
      <c r="DS180" s="86"/>
      <c r="DT180" s="86"/>
      <c r="DU180" s="86"/>
      <c r="DV180" s="86"/>
      <c r="DW180" s="86"/>
      <c r="DX180" s="86"/>
      <c r="DY180" s="86"/>
      <c r="DZ180" s="86"/>
      <c r="EA180" s="86"/>
      <c r="EB180" s="86"/>
      <c r="EC180" s="86"/>
      <c r="ED180" s="86"/>
      <c r="EE180" s="86"/>
      <c r="EF180" s="86"/>
      <c r="EG180" s="86"/>
      <c r="EH180" s="86"/>
      <c r="EI180" s="86"/>
      <c r="EJ180" s="86"/>
      <c r="EK180" s="86"/>
      <c r="EL180" s="86"/>
      <c r="EM180" s="86"/>
      <c r="EN180" s="86"/>
      <c r="EO180" s="86"/>
      <c r="EP180" s="86"/>
      <c r="EQ180" s="86"/>
      <c r="ER180" s="86"/>
      <c r="ES180" s="86"/>
      <c r="ET180" s="86"/>
      <c r="EU180" s="86"/>
      <c r="EV180" s="86"/>
      <c r="EW180" s="86"/>
      <c r="EX180" s="86"/>
      <c r="EY180" s="86"/>
    </row>
    <row r="181" spans="2:155" ht="14.45" customHeight="1" x14ac:dyDescent="0.25">
      <c r="B181" s="92"/>
      <c r="C181" s="92"/>
      <c r="D181" s="92"/>
      <c r="E181" s="92"/>
      <c r="F181" s="92"/>
      <c r="G181" s="92"/>
      <c r="H181" s="92"/>
      <c r="I181" s="92"/>
      <c r="J181" s="92"/>
      <c r="K181" s="92"/>
      <c r="L181" s="92"/>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c r="DE181" s="86"/>
      <c r="DF181" s="86"/>
      <c r="DG181" s="86"/>
      <c r="DH181" s="86"/>
      <c r="DI181" s="86"/>
      <c r="DJ181" s="86"/>
      <c r="DK181" s="86"/>
      <c r="DL181" s="86"/>
      <c r="DM181" s="86"/>
      <c r="DN181" s="86"/>
      <c r="DO181" s="86"/>
      <c r="DP181" s="86"/>
      <c r="DQ181" s="86"/>
      <c r="DR181" s="86"/>
      <c r="DS181" s="86"/>
      <c r="DT181" s="86"/>
      <c r="DU181" s="86"/>
      <c r="DV181" s="86"/>
      <c r="DW181" s="86"/>
      <c r="DX181" s="86"/>
      <c r="DY181" s="86"/>
      <c r="DZ181" s="86"/>
      <c r="EA181" s="86"/>
      <c r="EB181" s="86"/>
      <c r="EC181" s="86"/>
      <c r="ED181" s="86"/>
      <c r="EE181" s="86"/>
      <c r="EF181" s="86"/>
      <c r="EG181" s="86"/>
      <c r="EH181" s="86"/>
      <c r="EI181" s="86"/>
      <c r="EJ181" s="86"/>
      <c r="EK181" s="86"/>
      <c r="EL181" s="86"/>
      <c r="EM181" s="86"/>
      <c r="EN181" s="86"/>
      <c r="EO181" s="86"/>
      <c r="EP181" s="86"/>
      <c r="EQ181" s="86"/>
      <c r="ER181" s="86"/>
      <c r="ES181" s="86"/>
      <c r="ET181" s="86"/>
      <c r="EU181" s="86"/>
      <c r="EV181" s="86"/>
      <c r="EW181" s="86"/>
      <c r="EX181" s="86"/>
      <c r="EY181" s="86"/>
    </row>
    <row r="182" spans="2:155" ht="14.45" customHeight="1" x14ac:dyDescent="0.25">
      <c r="B182" s="92"/>
      <c r="C182" s="92"/>
      <c r="D182" s="92"/>
      <c r="E182" s="92"/>
      <c r="F182" s="92"/>
      <c r="G182" s="92"/>
      <c r="H182" s="92"/>
      <c r="I182" s="92"/>
      <c r="J182" s="92"/>
      <c r="K182" s="92"/>
      <c r="L182" s="92"/>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c r="DE182" s="86"/>
      <c r="DF182" s="86"/>
      <c r="DG182" s="86"/>
      <c r="DH182" s="86"/>
      <c r="DI182" s="86"/>
      <c r="DJ182" s="86"/>
      <c r="DK182" s="86"/>
      <c r="DL182" s="86"/>
      <c r="DM182" s="86"/>
      <c r="DN182" s="86"/>
      <c r="DO182" s="86"/>
      <c r="DP182" s="86"/>
      <c r="DQ182" s="86"/>
      <c r="DR182" s="86"/>
      <c r="DS182" s="86"/>
      <c r="DT182" s="86"/>
      <c r="DU182" s="86"/>
      <c r="DV182" s="86"/>
      <c r="DW182" s="86"/>
      <c r="DX182" s="86"/>
      <c r="DY182" s="86"/>
      <c r="DZ182" s="86"/>
      <c r="EA182" s="86"/>
      <c r="EB182" s="86"/>
      <c r="EC182" s="86"/>
      <c r="ED182" s="86"/>
      <c r="EE182" s="86"/>
      <c r="EF182" s="86"/>
      <c r="EG182" s="86"/>
      <c r="EH182" s="86"/>
      <c r="EI182" s="86"/>
      <c r="EJ182" s="86"/>
      <c r="EK182" s="86"/>
      <c r="EL182" s="86"/>
      <c r="EM182" s="86"/>
      <c r="EN182" s="86"/>
      <c r="EO182" s="86"/>
      <c r="EP182" s="86"/>
      <c r="EQ182" s="86"/>
      <c r="ER182" s="86"/>
      <c r="ES182" s="86"/>
      <c r="ET182" s="86"/>
      <c r="EU182" s="86"/>
      <c r="EV182" s="86"/>
      <c r="EW182" s="86"/>
      <c r="EX182" s="86"/>
      <c r="EY182" s="86"/>
    </row>
    <row r="183" spans="2:155" ht="14.45" customHeight="1" x14ac:dyDescent="0.25">
      <c r="B183" s="92"/>
      <c r="C183" s="92"/>
      <c r="D183" s="92"/>
      <c r="E183" s="92"/>
      <c r="F183" s="92"/>
      <c r="G183" s="92"/>
      <c r="H183" s="92"/>
      <c r="I183" s="92"/>
      <c r="J183" s="92"/>
      <c r="K183" s="92"/>
      <c r="L183" s="92"/>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c r="DE183" s="86"/>
      <c r="DF183" s="86"/>
      <c r="DG183" s="86"/>
      <c r="DH183" s="86"/>
      <c r="DI183" s="86"/>
      <c r="DJ183" s="86"/>
      <c r="DK183" s="86"/>
      <c r="DL183" s="86"/>
      <c r="DM183" s="86"/>
      <c r="DN183" s="86"/>
      <c r="DO183" s="86"/>
      <c r="DP183" s="86"/>
      <c r="DQ183" s="86"/>
      <c r="DR183" s="86"/>
      <c r="DS183" s="86"/>
      <c r="DT183" s="86"/>
      <c r="DU183" s="86"/>
      <c r="DV183" s="86"/>
      <c r="DW183" s="86"/>
      <c r="DX183" s="86"/>
      <c r="DY183" s="86"/>
      <c r="DZ183" s="86"/>
      <c r="EA183" s="86"/>
      <c r="EB183" s="86"/>
      <c r="EC183" s="86"/>
      <c r="ED183" s="86"/>
      <c r="EE183" s="86"/>
      <c r="EF183" s="86"/>
      <c r="EG183" s="86"/>
      <c r="EH183" s="86"/>
      <c r="EI183" s="86"/>
      <c r="EJ183" s="86"/>
      <c r="EK183" s="86"/>
      <c r="EL183" s="86"/>
      <c r="EM183" s="86"/>
      <c r="EN183" s="86"/>
      <c r="EO183" s="86"/>
      <c r="EP183" s="86"/>
      <c r="EQ183" s="86"/>
      <c r="ER183" s="86"/>
      <c r="ES183" s="86"/>
      <c r="ET183" s="86"/>
      <c r="EU183" s="86"/>
      <c r="EV183" s="86"/>
      <c r="EW183" s="86"/>
      <c r="EX183" s="86"/>
      <c r="EY183" s="86"/>
    </row>
    <row r="184" spans="2:155" ht="14.45" customHeight="1" x14ac:dyDescent="0.25">
      <c r="B184" s="92"/>
      <c r="C184" s="92"/>
      <c r="D184" s="92"/>
      <c r="E184" s="92"/>
      <c r="F184" s="92"/>
      <c r="G184" s="92"/>
      <c r="H184" s="92"/>
      <c r="I184" s="92"/>
      <c r="J184" s="92"/>
      <c r="K184" s="92"/>
      <c r="L184" s="92"/>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c r="DE184" s="86"/>
      <c r="DF184" s="86"/>
      <c r="DG184" s="86"/>
      <c r="DH184" s="86"/>
      <c r="DI184" s="86"/>
      <c r="DJ184" s="86"/>
      <c r="DK184" s="86"/>
      <c r="DL184" s="86"/>
      <c r="DM184" s="86"/>
      <c r="DN184" s="86"/>
      <c r="DO184" s="86"/>
      <c r="DP184" s="86"/>
      <c r="DQ184" s="86"/>
      <c r="DR184" s="86"/>
      <c r="DS184" s="86"/>
      <c r="DT184" s="86"/>
      <c r="DU184" s="86"/>
      <c r="DV184" s="86"/>
      <c r="DW184" s="86"/>
      <c r="DX184" s="86"/>
      <c r="DY184" s="86"/>
      <c r="DZ184" s="86"/>
      <c r="EA184" s="86"/>
      <c r="EB184" s="86"/>
      <c r="EC184" s="86"/>
      <c r="ED184" s="86"/>
      <c r="EE184" s="86"/>
      <c r="EF184" s="86"/>
      <c r="EG184" s="86"/>
      <c r="EH184" s="86"/>
      <c r="EI184" s="86"/>
      <c r="EJ184" s="86"/>
      <c r="EK184" s="86"/>
      <c r="EL184" s="86"/>
      <c r="EM184" s="86"/>
      <c r="EN184" s="86"/>
      <c r="EO184" s="86"/>
      <c r="EP184" s="86"/>
      <c r="EQ184" s="86"/>
      <c r="ER184" s="86"/>
      <c r="ES184" s="86"/>
      <c r="ET184" s="86"/>
      <c r="EU184" s="86"/>
      <c r="EV184" s="86"/>
      <c r="EW184" s="86"/>
      <c r="EX184" s="86"/>
      <c r="EY184" s="86"/>
    </row>
    <row r="185" spans="2:155" ht="14.45" customHeight="1" x14ac:dyDescent="0.25">
      <c r="B185" s="92"/>
      <c r="C185" s="92"/>
      <c r="D185" s="92"/>
      <c r="E185" s="92"/>
      <c r="F185" s="92"/>
      <c r="G185" s="92"/>
      <c r="H185" s="92"/>
      <c r="I185" s="92"/>
      <c r="J185" s="92"/>
      <c r="K185" s="92"/>
      <c r="L185" s="92"/>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c r="DE185" s="86"/>
      <c r="DF185" s="86"/>
      <c r="DG185" s="86"/>
      <c r="DH185" s="86"/>
      <c r="DI185" s="86"/>
      <c r="DJ185" s="86"/>
      <c r="DK185" s="86"/>
      <c r="DL185" s="86"/>
      <c r="DM185" s="86"/>
      <c r="DN185" s="86"/>
      <c r="DO185" s="86"/>
      <c r="DP185" s="86"/>
      <c r="DQ185" s="86"/>
      <c r="DR185" s="86"/>
      <c r="DS185" s="86"/>
      <c r="DT185" s="86"/>
      <c r="DU185" s="86"/>
      <c r="DV185" s="86"/>
      <c r="DW185" s="86"/>
      <c r="DX185" s="86"/>
      <c r="DY185" s="86"/>
      <c r="DZ185" s="86"/>
      <c r="EA185" s="86"/>
      <c r="EB185" s="86"/>
      <c r="EC185" s="86"/>
      <c r="ED185" s="86"/>
      <c r="EE185" s="86"/>
      <c r="EF185" s="86"/>
      <c r="EG185" s="86"/>
      <c r="EH185" s="86"/>
      <c r="EI185" s="86"/>
      <c r="EJ185" s="86"/>
      <c r="EK185" s="86"/>
      <c r="EL185" s="86"/>
      <c r="EM185" s="86"/>
      <c r="EN185" s="86"/>
      <c r="EO185" s="86"/>
      <c r="EP185" s="86"/>
      <c r="EQ185" s="86"/>
      <c r="ER185" s="86"/>
      <c r="ES185" s="86"/>
      <c r="ET185" s="86"/>
      <c r="EU185" s="86"/>
      <c r="EV185" s="86"/>
      <c r="EW185" s="86"/>
      <c r="EX185" s="86"/>
      <c r="EY185" s="86"/>
    </row>
    <row r="186" spans="2:155" ht="14.45" customHeight="1" x14ac:dyDescent="0.25">
      <c r="B186" s="92"/>
      <c r="C186" s="92"/>
      <c r="D186" s="92"/>
      <c r="E186" s="92"/>
      <c r="F186" s="92"/>
      <c r="G186" s="92"/>
      <c r="H186" s="92"/>
      <c r="I186" s="92"/>
      <c r="J186" s="92"/>
      <c r="K186" s="92"/>
      <c r="L186" s="92"/>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86"/>
      <c r="DV186" s="86"/>
      <c r="DW186" s="86"/>
      <c r="DX186" s="86"/>
      <c r="DY186" s="86"/>
      <c r="DZ186" s="86"/>
      <c r="EA186" s="86"/>
      <c r="EB186" s="86"/>
      <c r="EC186" s="86"/>
      <c r="ED186" s="86"/>
      <c r="EE186" s="86"/>
      <c r="EF186" s="86"/>
      <c r="EG186" s="86"/>
      <c r="EH186" s="86"/>
      <c r="EI186" s="86"/>
      <c r="EJ186" s="86"/>
      <c r="EK186" s="86"/>
      <c r="EL186" s="86"/>
      <c r="EM186" s="86"/>
      <c r="EN186" s="86"/>
      <c r="EO186" s="86"/>
      <c r="EP186" s="86"/>
      <c r="EQ186" s="86"/>
      <c r="ER186" s="86"/>
      <c r="ES186" s="86"/>
      <c r="ET186" s="86"/>
      <c r="EU186" s="86"/>
      <c r="EV186" s="86"/>
      <c r="EW186" s="86"/>
      <c r="EX186" s="86"/>
      <c r="EY186" s="86"/>
    </row>
    <row r="187" spans="2:155" ht="14.45" customHeight="1" x14ac:dyDescent="0.25">
      <c r="B187" s="92"/>
      <c r="C187" s="92"/>
      <c r="D187" s="92"/>
      <c r="E187" s="92"/>
      <c r="F187" s="92"/>
      <c r="G187" s="92"/>
      <c r="H187" s="92"/>
      <c r="I187" s="92"/>
      <c r="J187" s="92"/>
      <c r="K187" s="92"/>
      <c r="L187" s="92"/>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86"/>
      <c r="DY187" s="86"/>
      <c r="DZ187" s="86"/>
      <c r="EA187" s="86"/>
      <c r="EB187" s="86"/>
      <c r="EC187" s="86"/>
      <c r="ED187" s="86"/>
      <c r="EE187" s="86"/>
      <c r="EF187" s="86"/>
      <c r="EG187" s="86"/>
      <c r="EH187" s="86"/>
      <c r="EI187" s="86"/>
      <c r="EJ187" s="86"/>
      <c r="EK187" s="86"/>
      <c r="EL187" s="86"/>
      <c r="EM187" s="86"/>
      <c r="EN187" s="86"/>
      <c r="EO187" s="86"/>
      <c r="EP187" s="86"/>
      <c r="EQ187" s="86"/>
      <c r="ER187" s="86"/>
      <c r="ES187" s="86"/>
      <c r="ET187" s="86"/>
      <c r="EU187" s="86"/>
      <c r="EV187" s="86"/>
      <c r="EW187" s="86"/>
      <c r="EX187" s="86"/>
      <c r="EY187" s="86"/>
    </row>
    <row r="188" spans="2:155" ht="14.45" customHeight="1" x14ac:dyDescent="0.25">
      <c r="B188" s="92"/>
      <c r="C188" s="92"/>
      <c r="D188" s="92"/>
      <c r="E188" s="92"/>
      <c r="F188" s="92"/>
      <c r="G188" s="92"/>
      <c r="H188" s="92"/>
      <c r="I188" s="92"/>
      <c r="J188" s="92"/>
      <c r="K188" s="92"/>
      <c r="L188" s="92"/>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86"/>
      <c r="DV188" s="86"/>
      <c r="DW188" s="86"/>
      <c r="DX188" s="86"/>
      <c r="DY188" s="86"/>
      <c r="DZ188" s="86"/>
      <c r="EA188" s="86"/>
      <c r="EB188" s="86"/>
      <c r="EC188" s="86"/>
      <c r="ED188" s="86"/>
      <c r="EE188" s="86"/>
      <c r="EF188" s="86"/>
      <c r="EG188" s="86"/>
      <c r="EH188" s="86"/>
      <c r="EI188" s="86"/>
      <c r="EJ188" s="86"/>
      <c r="EK188" s="86"/>
      <c r="EL188" s="86"/>
      <c r="EM188" s="86"/>
      <c r="EN188" s="86"/>
      <c r="EO188" s="86"/>
      <c r="EP188" s="86"/>
      <c r="EQ188" s="86"/>
      <c r="ER188" s="86"/>
      <c r="ES188" s="86"/>
      <c r="ET188" s="86"/>
      <c r="EU188" s="86"/>
      <c r="EV188" s="86"/>
      <c r="EW188" s="86"/>
      <c r="EX188" s="86"/>
      <c r="EY188" s="86"/>
    </row>
    <row r="189" spans="2:155" ht="14.45" customHeight="1" x14ac:dyDescent="0.25">
      <c r="B189" s="92"/>
      <c r="C189" s="92"/>
      <c r="D189" s="92"/>
      <c r="E189" s="92"/>
      <c r="F189" s="92"/>
      <c r="G189" s="92"/>
      <c r="H189" s="92"/>
      <c r="I189" s="92"/>
      <c r="J189" s="92"/>
      <c r="K189" s="92"/>
      <c r="L189" s="92"/>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c r="DE189" s="86"/>
      <c r="DF189" s="86"/>
      <c r="DG189" s="86"/>
      <c r="DH189" s="86"/>
      <c r="DI189" s="86"/>
      <c r="DJ189" s="86"/>
      <c r="DK189" s="86"/>
      <c r="DL189" s="86"/>
      <c r="DM189" s="86"/>
      <c r="DN189" s="86"/>
      <c r="DO189" s="86"/>
      <c r="DP189" s="86"/>
      <c r="DQ189" s="86"/>
      <c r="DR189" s="86"/>
      <c r="DS189" s="86"/>
      <c r="DT189" s="86"/>
      <c r="DU189" s="86"/>
      <c r="DV189" s="86"/>
      <c r="DW189" s="86"/>
      <c r="DX189" s="86"/>
      <c r="DY189" s="86"/>
      <c r="DZ189" s="86"/>
      <c r="EA189" s="86"/>
      <c r="EB189" s="86"/>
      <c r="EC189" s="86"/>
      <c r="ED189" s="86"/>
      <c r="EE189" s="86"/>
      <c r="EF189" s="86"/>
      <c r="EG189" s="86"/>
      <c r="EH189" s="86"/>
      <c r="EI189" s="86"/>
      <c r="EJ189" s="86"/>
      <c r="EK189" s="86"/>
      <c r="EL189" s="86"/>
      <c r="EM189" s="86"/>
      <c r="EN189" s="86"/>
      <c r="EO189" s="86"/>
      <c r="EP189" s="86"/>
      <c r="EQ189" s="86"/>
      <c r="ER189" s="86"/>
      <c r="ES189" s="86"/>
      <c r="ET189" s="86"/>
      <c r="EU189" s="86"/>
      <c r="EV189" s="86"/>
      <c r="EW189" s="86"/>
      <c r="EX189" s="86"/>
      <c r="EY189" s="86"/>
    </row>
    <row r="190" spans="2:155" ht="14.45" customHeight="1" x14ac:dyDescent="0.25">
      <c r="B190" s="92"/>
      <c r="C190" s="92"/>
      <c r="D190" s="92"/>
      <c r="E190" s="92"/>
      <c r="F190" s="92"/>
      <c r="G190" s="92"/>
      <c r="H190" s="92"/>
      <c r="I190" s="92"/>
      <c r="J190" s="92"/>
      <c r="K190" s="92"/>
      <c r="L190" s="92"/>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c r="DE190" s="86"/>
      <c r="DF190" s="86"/>
      <c r="DG190" s="86"/>
      <c r="DH190" s="86"/>
      <c r="DI190" s="86"/>
      <c r="DJ190" s="86"/>
      <c r="DK190" s="86"/>
      <c r="DL190" s="86"/>
      <c r="DM190" s="86"/>
      <c r="DN190" s="86"/>
      <c r="DO190" s="86"/>
      <c r="DP190" s="86"/>
      <c r="DQ190" s="86"/>
      <c r="DR190" s="86"/>
      <c r="DS190" s="86"/>
      <c r="DT190" s="86"/>
      <c r="DU190" s="86"/>
      <c r="DV190" s="86"/>
      <c r="DW190" s="86"/>
      <c r="DX190" s="86"/>
      <c r="DY190" s="86"/>
      <c r="DZ190" s="86"/>
      <c r="EA190" s="86"/>
      <c r="EB190" s="86"/>
      <c r="EC190" s="86"/>
      <c r="ED190" s="86"/>
      <c r="EE190" s="86"/>
      <c r="EF190" s="86"/>
      <c r="EG190" s="86"/>
      <c r="EH190" s="86"/>
      <c r="EI190" s="86"/>
      <c r="EJ190" s="86"/>
      <c r="EK190" s="86"/>
      <c r="EL190" s="86"/>
      <c r="EM190" s="86"/>
      <c r="EN190" s="86"/>
      <c r="EO190" s="86"/>
      <c r="EP190" s="86"/>
      <c r="EQ190" s="86"/>
      <c r="ER190" s="86"/>
      <c r="ES190" s="86"/>
      <c r="ET190" s="86"/>
      <c r="EU190" s="86"/>
      <c r="EV190" s="86"/>
      <c r="EW190" s="86"/>
      <c r="EX190" s="86"/>
      <c r="EY190" s="86"/>
    </row>
    <row r="191" spans="2:155" ht="14.45" customHeight="1" x14ac:dyDescent="0.25">
      <c r="B191" s="92"/>
      <c r="C191" s="92"/>
      <c r="D191" s="92"/>
      <c r="E191" s="92"/>
      <c r="F191" s="92"/>
      <c r="G191" s="92"/>
      <c r="H191" s="92"/>
      <c r="I191" s="92"/>
      <c r="J191" s="92"/>
      <c r="K191" s="92"/>
      <c r="L191" s="92"/>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c r="DE191" s="86"/>
      <c r="DF191" s="86"/>
      <c r="DG191" s="86"/>
      <c r="DH191" s="86"/>
      <c r="DI191" s="86"/>
      <c r="DJ191" s="86"/>
      <c r="DK191" s="86"/>
      <c r="DL191" s="86"/>
      <c r="DM191" s="86"/>
      <c r="DN191" s="86"/>
      <c r="DO191" s="86"/>
      <c r="DP191" s="86"/>
      <c r="DQ191" s="86"/>
      <c r="DR191" s="86"/>
      <c r="DS191" s="86"/>
      <c r="DT191" s="86"/>
      <c r="DU191" s="86"/>
      <c r="DV191" s="86"/>
      <c r="DW191" s="86"/>
      <c r="DX191" s="86"/>
      <c r="DY191" s="86"/>
      <c r="DZ191" s="86"/>
      <c r="EA191" s="86"/>
      <c r="EB191" s="86"/>
      <c r="EC191" s="86"/>
      <c r="ED191" s="86"/>
      <c r="EE191" s="86"/>
      <c r="EF191" s="86"/>
      <c r="EG191" s="86"/>
      <c r="EH191" s="86"/>
      <c r="EI191" s="86"/>
      <c r="EJ191" s="86"/>
      <c r="EK191" s="86"/>
      <c r="EL191" s="86"/>
      <c r="EM191" s="86"/>
      <c r="EN191" s="86"/>
      <c r="EO191" s="86"/>
      <c r="EP191" s="86"/>
      <c r="EQ191" s="86"/>
      <c r="ER191" s="86"/>
      <c r="ES191" s="86"/>
      <c r="ET191" s="86"/>
      <c r="EU191" s="86"/>
      <c r="EV191" s="86"/>
      <c r="EW191" s="86"/>
      <c r="EX191" s="86"/>
      <c r="EY191" s="86"/>
    </row>
    <row r="192" spans="2:155" ht="14.45" customHeight="1" x14ac:dyDescent="0.25">
      <c r="B192" s="92"/>
      <c r="C192" s="92"/>
      <c r="D192" s="92"/>
      <c r="E192" s="92"/>
      <c r="F192" s="92"/>
      <c r="G192" s="92"/>
      <c r="H192" s="92"/>
      <c r="I192" s="92"/>
      <c r="J192" s="92"/>
      <c r="K192" s="92"/>
      <c r="L192" s="92"/>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c r="DE192" s="86"/>
      <c r="DF192" s="86"/>
      <c r="DG192" s="86"/>
      <c r="DH192" s="86"/>
      <c r="DI192" s="86"/>
      <c r="DJ192" s="86"/>
      <c r="DK192" s="86"/>
      <c r="DL192" s="86"/>
      <c r="DM192" s="86"/>
      <c r="DN192" s="86"/>
      <c r="DO192" s="86"/>
      <c r="DP192" s="86"/>
      <c r="DQ192" s="86"/>
      <c r="DR192" s="86"/>
      <c r="DS192" s="86"/>
      <c r="DT192" s="86"/>
      <c r="DU192" s="86"/>
      <c r="DV192" s="86"/>
      <c r="DW192" s="86"/>
      <c r="DX192" s="86"/>
      <c r="DY192" s="86"/>
      <c r="DZ192" s="86"/>
      <c r="EA192" s="86"/>
      <c r="EB192" s="86"/>
      <c r="EC192" s="86"/>
      <c r="ED192" s="86"/>
      <c r="EE192" s="86"/>
      <c r="EF192" s="86"/>
      <c r="EG192" s="86"/>
      <c r="EH192" s="86"/>
      <c r="EI192" s="86"/>
      <c r="EJ192" s="86"/>
      <c r="EK192" s="86"/>
      <c r="EL192" s="86"/>
      <c r="EM192" s="86"/>
      <c r="EN192" s="86"/>
      <c r="EO192" s="86"/>
      <c r="EP192" s="86"/>
      <c r="EQ192" s="86"/>
      <c r="ER192" s="86"/>
      <c r="ES192" s="86"/>
      <c r="ET192" s="86"/>
      <c r="EU192" s="86"/>
      <c r="EV192" s="86"/>
      <c r="EW192" s="86"/>
      <c r="EX192" s="86"/>
      <c r="EY192" s="86"/>
    </row>
    <row r="193" spans="2:155" ht="14.45" customHeight="1" x14ac:dyDescent="0.25">
      <c r="B193" s="92"/>
      <c r="C193" s="92"/>
      <c r="D193" s="92"/>
      <c r="E193" s="92"/>
      <c r="F193" s="92"/>
      <c r="G193" s="92"/>
      <c r="H193" s="92"/>
      <c r="I193" s="92"/>
      <c r="J193" s="92"/>
      <c r="K193" s="92"/>
      <c r="L193" s="92"/>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c r="DE193" s="86"/>
      <c r="DF193" s="86"/>
      <c r="DG193" s="86"/>
      <c r="DH193" s="86"/>
      <c r="DI193" s="86"/>
      <c r="DJ193" s="86"/>
      <c r="DK193" s="86"/>
      <c r="DL193" s="86"/>
      <c r="DM193" s="86"/>
      <c r="DN193" s="86"/>
      <c r="DO193" s="86"/>
      <c r="DP193" s="86"/>
      <c r="DQ193" s="86"/>
      <c r="DR193" s="86"/>
      <c r="DS193" s="86"/>
      <c r="DT193" s="86"/>
      <c r="DU193" s="86"/>
      <c r="DV193" s="86"/>
      <c r="DW193" s="86"/>
      <c r="DX193" s="86"/>
      <c r="DY193" s="86"/>
      <c r="DZ193" s="86"/>
      <c r="EA193" s="86"/>
      <c r="EB193" s="86"/>
      <c r="EC193" s="86"/>
      <c r="ED193" s="86"/>
      <c r="EE193" s="86"/>
      <c r="EF193" s="86"/>
      <c r="EG193" s="86"/>
      <c r="EH193" s="86"/>
      <c r="EI193" s="86"/>
      <c r="EJ193" s="86"/>
      <c r="EK193" s="86"/>
      <c r="EL193" s="86"/>
      <c r="EM193" s="86"/>
      <c r="EN193" s="86"/>
      <c r="EO193" s="86"/>
      <c r="EP193" s="86"/>
      <c r="EQ193" s="86"/>
      <c r="ER193" s="86"/>
      <c r="ES193" s="86"/>
      <c r="ET193" s="86"/>
      <c r="EU193" s="86"/>
      <c r="EV193" s="86"/>
      <c r="EW193" s="86"/>
      <c r="EX193" s="86"/>
      <c r="EY193" s="86"/>
    </row>
    <row r="194" spans="2:155" ht="14.45" customHeight="1" x14ac:dyDescent="0.25">
      <c r="B194" s="92"/>
      <c r="C194" s="92"/>
      <c r="D194" s="92"/>
      <c r="E194" s="92"/>
      <c r="F194" s="92"/>
      <c r="G194" s="92"/>
      <c r="H194" s="92"/>
      <c r="I194" s="92"/>
      <c r="J194" s="92"/>
      <c r="K194" s="92"/>
      <c r="L194" s="92"/>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row>
    <row r="195" spans="2:155" ht="14.45" customHeight="1" x14ac:dyDescent="0.25">
      <c r="B195" s="92"/>
      <c r="C195" s="92"/>
      <c r="D195" s="92"/>
      <c r="E195" s="92"/>
      <c r="F195" s="92"/>
      <c r="G195" s="92"/>
      <c r="H195" s="92"/>
      <c r="I195" s="92"/>
      <c r="J195" s="92"/>
      <c r="K195" s="92"/>
      <c r="L195" s="92"/>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c r="DE195" s="86"/>
      <c r="DF195" s="86"/>
      <c r="DG195" s="86"/>
      <c r="DH195" s="86"/>
      <c r="DI195" s="86"/>
      <c r="DJ195" s="86"/>
      <c r="DK195" s="86"/>
      <c r="DL195" s="86"/>
      <c r="DM195" s="86"/>
      <c r="DN195" s="86"/>
      <c r="DO195" s="86"/>
      <c r="DP195" s="86"/>
      <c r="DQ195" s="86"/>
      <c r="DR195" s="86"/>
      <c r="DS195" s="86"/>
      <c r="DT195" s="86"/>
      <c r="DU195" s="86"/>
      <c r="DV195" s="86"/>
      <c r="DW195" s="86"/>
      <c r="DX195" s="86"/>
      <c r="DY195" s="86"/>
      <c r="DZ195" s="86"/>
      <c r="EA195" s="86"/>
      <c r="EB195" s="86"/>
      <c r="EC195" s="86"/>
      <c r="ED195" s="86"/>
      <c r="EE195" s="86"/>
      <c r="EF195" s="86"/>
      <c r="EG195" s="86"/>
      <c r="EH195" s="86"/>
      <c r="EI195" s="86"/>
      <c r="EJ195" s="86"/>
      <c r="EK195" s="86"/>
      <c r="EL195" s="86"/>
      <c r="EM195" s="86"/>
      <c r="EN195" s="86"/>
      <c r="EO195" s="86"/>
      <c r="EP195" s="86"/>
      <c r="EQ195" s="86"/>
      <c r="ER195" s="86"/>
      <c r="ES195" s="86"/>
      <c r="ET195" s="86"/>
      <c r="EU195" s="86"/>
      <c r="EV195" s="86"/>
      <c r="EW195" s="86"/>
      <c r="EX195" s="86"/>
      <c r="EY195" s="86"/>
    </row>
    <row r="196" spans="2:155" ht="14.45" customHeight="1" x14ac:dyDescent="0.25">
      <c r="B196" s="92"/>
      <c r="C196" s="92"/>
      <c r="D196" s="92"/>
      <c r="E196" s="92"/>
      <c r="F196" s="92"/>
      <c r="G196" s="92"/>
      <c r="H196" s="92"/>
      <c r="I196" s="92"/>
      <c r="J196" s="92"/>
      <c r="K196" s="92"/>
      <c r="L196" s="92"/>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row>
    <row r="197" spans="2:155" ht="14.45" customHeight="1" x14ac:dyDescent="0.25">
      <c r="B197" s="92"/>
      <c r="C197" s="92"/>
      <c r="D197" s="92"/>
      <c r="E197" s="92"/>
      <c r="F197" s="92"/>
      <c r="G197" s="92"/>
      <c r="H197" s="92"/>
      <c r="I197" s="92"/>
      <c r="J197" s="92"/>
      <c r="K197" s="92"/>
      <c r="L197" s="92"/>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row>
    <row r="198" spans="2:155" ht="14.45" customHeight="1" x14ac:dyDescent="0.25">
      <c r="B198" s="92"/>
      <c r="C198" s="92"/>
      <c r="D198" s="92"/>
      <c r="E198" s="92"/>
      <c r="F198" s="92"/>
      <c r="G198" s="92"/>
      <c r="H198" s="92"/>
      <c r="I198" s="92"/>
      <c r="J198" s="92"/>
      <c r="K198" s="92"/>
      <c r="L198" s="92"/>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row>
    <row r="199" spans="2:155" ht="14.45" customHeight="1" x14ac:dyDescent="0.25">
      <c r="B199" s="92"/>
      <c r="C199" s="92"/>
      <c r="D199" s="92"/>
      <c r="E199" s="92"/>
      <c r="F199" s="92"/>
      <c r="G199" s="92"/>
      <c r="H199" s="92"/>
      <c r="I199" s="92"/>
      <c r="J199" s="92"/>
      <c r="K199" s="92"/>
      <c r="L199" s="92"/>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row>
    <row r="200" spans="2:155" ht="14.45" customHeight="1" x14ac:dyDescent="0.25">
      <c r="B200" s="92"/>
      <c r="C200" s="92"/>
      <c r="D200" s="92"/>
      <c r="E200" s="92"/>
      <c r="F200" s="92"/>
      <c r="G200" s="92"/>
      <c r="H200" s="92"/>
      <c r="I200" s="92"/>
      <c r="J200" s="92"/>
      <c r="K200" s="92"/>
      <c r="L200" s="92"/>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row>
    <row r="201" spans="2:155" ht="14.45" customHeight="1" x14ac:dyDescent="0.25">
      <c r="B201" s="92"/>
      <c r="C201" s="92"/>
      <c r="D201" s="92"/>
      <c r="E201" s="92"/>
      <c r="F201" s="92"/>
      <c r="G201" s="92"/>
      <c r="H201" s="92"/>
      <c r="I201" s="92"/>
      <c r="J201" s="92"/>
      <c r="K201" s="92"/>
      <c r="L201" s="92"/>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row>
    <row r="202" spans="2:155" ht="14.45" customHeight="1" x14ac:dyDescent="0.25">
      <c r="B202" s="92"/>
      <c r="C202" s="92"/>
      <c r="D202" s="92"/>
      <c r="E202" s="92"/>
      <c r="F202" s="92"/>
      <c r="G202" s="92"/>
      <c r="H202" s="92"/>
      <c r="I202" s="92"/>
      <c r="J202" s="92"/>
      <c r="K202" s="92"/>
      <c r="L202" s="92"/>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row>
    <row r="203" spans="2:155" ht="14.45" customHeight="1" x14ac:dyDescent="0.25">
      <c r="B203" s="92"/>
      <c r="C203" s="92"/>
      <c r="D203" s="92"/>
      <c r="E203" s="92"/>
      <c r="F203" s="92"/>
      <c r="G203" s="92"/>
      <c r="H203" s="92"/>
      <c r="I203" s="92"/>
      <c r="J203" s="92"/>
      <c r="K203" s="92"/>
      <c r="L203" s="92"/>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row>
    <row r="204" spans="2:155" ht="14.45" customHeight="1" x14ac:dyDescent="0.25">
      <c r="B204" s="92"/>
      <c r="C204" s="92"/>
      <c r="D204" s="92"/>
      <c r="E204" s="92"/>
      <c r="F204" s="92"/>
      <c r="G204" s="92"/>
      <c r="H204" s="92"/>
      <c r="I204" s="92"/>
      <c r="J204" s="92"/>
      <c r="K204" s="92"/>
      <c r="L204" s="92"/>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row>
    <row r="205" spans="2:155" ht="14.45" customHeight="1" x14ac:dyDescent="0.25">
      <c r="B205" s="92"/>
      <c r="C205" s="92"/>
      <c r="D205" s="92"/>
      <c r="E205" s="92"/>
      <c r="F205" s="92"/>
      <c r="G205" s="92"/>
      <c r="H205" s="92"/>
      <c r="I205" s="92"/>
      <c r="J205" s="92"/>
      <c r="K205" s="92"/>
      <c r="L205" s="92"/>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row>
    <row r="206" spans="2:155" ht="14.45" customHeight="1" x14ac:dyDescent="0.25">
      <c r="B206" s="92"/>
      <c r="C206" s="92"/>
      <c r="D206" s="92"/>
      <c r="E206" s="92"/>
      <c r="F206" s="92"/>
      <c r="G206" s="92"/>
      <c r="H206" s="92"/>
      <c r="I206" s="92"/>
      <c r="J206" s="92"/>
      <c r="K206" s="92"/>
      <c r="L206" s="92"/>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row>
    <row r="207" spans="2:155" ht="14.45" customHeight="1" x14ac:dyDescent="0.25">
      <c r="B207" s="92"/>
      <c r="C207" s="92"/>
      <c r="D207" s="92"/>
      <c r="E207" s="92"/>
      <c r="F207" s="92"/>
      <c r="G207" s="92"/>
      <c r="H207" s="92"/>
      <c r="I207" s="92"/>
      <c r="J207" s="92"/>
      <c r="K207" s="92"/>
      <c r="L207" s="92"/>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86"/>
      <c r="DH207" s="86"/>
      <c r="DI207" s="86"/>
      <c r="DJ207" s="86"/>
      <c r="DK207" s="86"/>
      <c r="DL207" s="86"/>
      <c r="DM207" s="86"/>
      <c r="DN207" s="86"/>
      <c r="DO207" s="86"/>
      <c r="DP207" s="86"/>
      <c r="DQ207" s="86"/>
      <c r="DR207" s="86"/>
      <c r="DS207" s="86"/>
      <c r="DT207" s="86"/>
      <c r="DU207" s="86"/>
      <c r="DV207" s="86"/>
      <c r="DW207" s="86"/>
      <c r="DX207" s="86"/>
      <c r="DY207" s="86"/>
      <c r="DZ207" s="86"/>
      <c r="EA207" s="86"/>
      <c r="EB207" s="86"/>
      <c r="EC207" s="86"/>
      <c r="ED207" s="86"/>
      <c r="EE207" s="86"/>
      <c r="EF207" s="86"/>
      <c r="EG207" s="86"/>
      <c r="EH207" s="86"/>
      <c r="EI207" s="86"/>
      <c r="EJ207" s="86"/>
      <c r="EK207" s="86"/>
      <c r="EL207" s="86"/>
      <c r="EM207" s="86"/>
      <c r="EN207" s="86"/>
      <c r="EO207" s="86"/>
      <c r="EP207" s="86"/>
      <c r="EQ207" s="86"/>
      <c r="ER207" s="86"/>
      <c r="ES207" s="86"/>
      <c r="ET207" s="86"/>
      <c r="EU207" s="86"/>
      <c r="EV207" s="86"/>
      <c r="EW207" s="86"/>
      <c r="EX207" s="86"/>
      <c r="EY207" s="86"/>
    </row>
    <row r="208" spans="2:155" ht="14.45" customHeight="1" x14ac:dyDescent="0.25">
      <c r="B208" s="92"/>
      <c r="C208" s="92"/>
      <c r="D208" s="92"/>
      <c r="E208" s="92"/>
      <c r="F208" s="92"/>
      <c r="G208" s="92"/>
      <c r="H208" s="92"/>
      <c r="I208" s="92"/>
      <c r="J208" s="92"/>
      <c r="K208" s="92"/>
      <c r="L208" s="92"/>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c r="DE208" s="86"/>
      <c r="DF208" s="86"/>
      <c r="DG208" s="86"/>
      <c r="DH208" s="86"/>
      <c r="DI208" s="86"/>
      <c r="DJ208" s="86"/>
      <c r="DK208" s="86"/>
      <c r="DL208" s="86"/>
      <c r="DM208" s="86"/>
      <c r="DN208" s="86"/>
      <c r="DO208" s="86"/>
      <c r="DP208" s="86"/>
      <c r="DQ208" s="86"/>
      <c r="DR208" s="86"/>
      <c r="DS208" s="86"/>
      <c r="DT208" s="86"/>
      <c r="DU208" s="86"/>
      <c r="DV208" s="86"/>
      <c r="DW208" s="86"/>
      <c r="DX208" s="86"/>
      <c r="DY208" s="86"/>
      <c r="DZ208" s="86"/>
      <c r="EA208" s="86"/>
      <c r="EB208" s="86"/>
      <c r="EC208" s="86"/>
      <c r="ED208" s="86"/>
      <c r="EE208" s="86"/>
      <c r="EF208" s="86"/>
      <c r="EG208" s="86"/>
      <c r="EH208" s="86"/>
      <c r="EI208" s="86"/>
      <c r="EJ208" s="86"/>
      <c r="EK208" s="86"/>
      <c r="EL208" s="86"/>
      <c r="EM208" s="86"/>
      <c r="EN208" s="86"/>
      <c r="EO208" s="86"/>
      <c r="EP208" s="86"/>
      <c r="EQ208" s="86"/>
      <c r="ER208" s="86"/>
      <c r="ES208" s="86"/>
      <c r="ET208" s="86"/>
      <c r="EU208" s="86"/>
      <c r="EV208" s="86"/>
      <c r="EW208" s="86"/>
      <c r="EX208" s="86"/>
      <c r="EY208" s="86"/>
    </row>
    <row r="209" spans="2:155" ht="14.45" customHeight="1" x14ac:dyDescent="0.25">
      <c r="B209" s="92"/>
      <c r="C209" s="92"/>
      <c r="D209" s="92"/>
      <c r="E209" s="92"/>
      <c r="F209" s="92"/>
      <c r="G209" s="92"/>
      <c r="H209" s="92"/>
      <c r="I209" s="92"/>
      <c r="J209" s="92"/>
      <c r="K209" s="92"/>
      <c r="L209" s="92"/>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86"/>
      <c r="EW209" s="86"/>
      <c r="EX209" s="86"/>
      <c r="EY209" s="86"/>
    </row>
    <row r="210" spans="2:155" ht="14.45" customHeight="1" x14ac:dyDescent="0.25">
      <c r="B210" s="92"/>
      <c r="C210" s="92"/>
      <c r="D210" s="92"/>
      <c r="E210" s="92"/>
      <c r="F210" s="92"/>
      <c r="G210" s="92"/>
      <c r="H210" s="92"/>
      <c r="I210" s="92"/>
      <c r="J210" s="92"/>
      <c r="K210" s="92"/>
      <c r="L210" s="92"/>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c r="DE210" s="86"/>
      <c r="DF210" s="86"/>
      <c r="DG210" s="86"/>
      <c r="DH210" s="86"/>
      <c r="DI210" s="86"/>
      <c r="DJ210" s="86"/>
      <c r="DK210" s="86"/>
      <c r="DL210" s="86"/>
      <c r="DM210" s="86"/>
      <c r="DN210" s="86"/>
      <c r="DO210" s="86"/>
      <c r="DP210" s="86"/>
      <c r="DQ210" s="86"/>
      <c r="DR210" s="86"/>
      <c r="DS210" s="86"/>
      <c r="DT210" s="86"/>
      <c r="DU210" s="86"/>
      <c r="DV210" s="86"/>
      <c r="DW210" s="86"/>
      <c r="DX210" s="86"/>
      <c r="DY210" s="86"/>
      <c r="DZ210" s="86"/>
      <c r="EA210" s="86"/>
      <c r="EB210" s="86"/>
      <c r="EC210" s="86"/>
      <c r="ED210" s="86"/>
      <c r="EE210" s="86"/>
      <c r="EF210" s="86"/>
      <c r="EG210" s="86"/>
      <c r="EH210" s="86"/>
      <c r="EI210" s="86"/>
      <c r="EJ210" s="86"/>
      <c r="EK210" s="86"/>
      <c r="EL210" s="86"/>
      <c r="EM210" s="86"/>
      <c r="EN210" s="86"/>
      <c r="EO210" s="86"/>
      <c r="EP210" s="86"/>
      <c r="EQ210" s="86"/>
      <c r="ER210" s="86"/>
      <c r="ES210" s="86"/>
      <c r="ET210" s="86"/>
      <c r="EU210" s="86"/>
      <c r="EV210" s="86"/>
      <c r="EW210" s="86"/>
      <c r="EX210" s="86"/>
      <c r="EY210" s="86"/>
    </row>
    <row r="211" spans="2:155" ht="14.45" customHeight="1" x14ac:dyDescent="0.25">
      <c r="B211" s="92"/>
      <c r="C211" s="92"/>
      <c r="D211" s="92"/>
      <c r="E211" s="92"/>
      <c r="F211" s="92"/>
      <c r="G211" s="92"/>
      <c r="H211" s="92"/>
      <c r="I211" s="92"/>
      <c r="J211" s="92"/>
      <c r="K211" s="92"/>
      <c r="L211" s="92"/>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c r="DE211" s="86"/>
      <c r="DF211" s="86"/>
      <c r="DG211" s="86"/>
      <c r="DH211" s="86"/>
      <c r="DI211" s="86"/>
      <c r="DJ211" s="86"/>
      <c r="DK211" s="86"/>
      <c r="DL211" s="86"/>
      <c r="DM211" s="86"/>
      <c r="DN211" s="86"/>
      <c r="DO211" s="86"/>
      <c r="DP211" s="86"/>
      <c r="DQ211" s="86"/>
      <c r="DR211" s="86"/>
      <c r="DS211" s="86"/>
      <c r="DT211" s="86"/>
      <c r="DU211" s="86"/>
      <c r="DV211" s="86"/>
      <c r="DW211" s="86"/>
      <c r="DX211" s="86"/>
      <c r="DY211" s="86"/>
      <c r="DZ211" s="86"/>
      <c r="EA211" s="86"/>
      <c r="EB211" s="86"/>
      <c r="EC211" s="86"/>
      <c r="ED211" s="86"/>
      <c r="EE211" s="86"/>
      <c r="EF211" s="86"/>
      <c r="EG211" s="86"/>
      <c r="EH211" s="86"/>
      <c r="EI211" s="86"/>
      <c r="EJ211" s="86"/>
      <c r="EK211" s="86"/>
      <c r="EL211" s="86"/>
      <c r="EM211" s="86"/>
      <c r="EN211" s="86"/>
      <c r="EO211" s="86"/>
      <c r="EP211" s="86"/>
      <c r="EQ211" s="86"/>
      <c r="ER211" s="86"/>
      <c r="ES211" s="86"/>
      <c r="ET211" s="86"/>
      <c r="EU211" s="86"/>
      <c r="EV211" s="86"/>
      <c r="EW211" s="86"/>
      <c r="EX211" s="86"/>
      <c r="EY211" s="86"/>
    </row>
    <row r="212" spans="2:155" ht="14.45" customHeight="1" x14ac:dyDescent="0.25">
      <c r="B212" s="92"/>
      <c r="C212" s="92"/>
      <c r="D212" s="92"/>
      <c r="E212" s="92"/>
      <c r="F212" s="92"/>
      <c r="G212" s="92"/>
      <c r="H212" s="92"/>
      <c r="I212" s="92"/>
      <c r="J212" s="92"/>
      <c r="K212" s="92"/>
      <c r="L212" s="92"/>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c r="DE212" s="86"/>
      <c r="DF212" s="86"/>
      <c r="DG212" s="86"/>
      <c r="DH212" s="86"/>
      <c r="DI212" s="86"/>
      <c r="DJ212" s="86"/>
      <c r="DK212" s="86"/>
      <c r="DL212" s="86"/>
      <c r="DM212" s="86"/>
      <c r="DN212" s="86"/>
      <c r="DO212" s="86"/>
      <c r="DP212" s="86"/>
      <c r="DQ212" s="86"/>
      <c r="DR212" s="86"/>
      <c r="DS212" s="86"/>
      <c r="DT212" s="86"/>
      <c r="DU212" s="86"/>
      <c r="DV212" s="86"/>
      <c r="DW212" s="86"/>
      <c r="DX212" s="86"/>
      <c r="DY212" s="86"/>
      <c r="DZ212" s="86"/>
      <c r="EA212" s="86"/>
      <c r="EB212" s="86"/>
      <c r="EC212" s="86"/>
      <c r="ED212" s="86"/>
      <c r="EE212" s="86"/>
      <c r="EF212" s="86"/>
      <c r="EG212" s="86"/>
      <c r="EH212" s="86"/>
      <c r="EI212" s="86"/>
      <c r="EJ212" s="86"/>
      <c r="EK212" s="86"/>
      <c r="EL212" s="86"/>
      <c r="EM212" s="86"/>
      <c r="EN212" s="86"/>
      <c r="EO212" s="86"/>
      <c r="EP212" s="86"/>
      <c r="EQ212" s="86"/>
      <c r="ER212" s="86"/>
      <c r="ES212" s="86"/>
      <c r="ET212" s="86"/>
      <c r="EU212" s="86"/>
      <c r="EV212" s="86"/>
      <c r="EW212" s="86"/>
      <c r="EX212" s="86"/>
      <c r="EY212" s="86"/>
    </row>
    <row r="213" spans="2:155" ht="14.45" customHeight="1" x14ac:dyDescent="0.25">
      <c r="B213" s="92"/>
      <c r="C213" s="92"/>
      <c r="D213" s="92"/>
      <c r="E213" s="92"/>
      <c r="F213" s="92"/>
      <c r="G213" s="92"/>
      <c r="H213" s="92"/>
      <c r="I213" s="92"/>
      <c r="J213" s="92"/>
      <c r="K213" s="92"/>
      <c r="L213" s="92"/>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86"/>
      <c r="DF213" s="86"/>
      <c r="DG213" s="86"/>
      <c r="DH213" s="86"/>
      <c r="DI213" s="86"/>
      <c r="DJ213" s="86"/>
      <c r="DK213" s="86"/>
      <c r="DL213" s="86"/>
      <c r="DM213" s="86"/>
      <c r="DN213" s="86"/>
      <c r="DO213" s="86"/>
      <c r="DP213" s="86"/>
      <c r="DQ213" s="86"/>
      <c r="DR213" s="86"/>
      <c r="DS213" s="86"/>
      <c r="DT213" s="86"/>
      <c r="DU213" s="86"/>
      <c r="DV213" s="86"/>
      <c r="DW213" s="86"/>
      <c r="DX213" s="86"/>
      <c r="DY213" s="86"/>
      <c r="DZ213" s="86"/>
      <c r="EA213" s="86"/>
      <c r="EB213" s="86"/>
      <c r="EC213" s="86"/>
      <c r="ED213" s="86"/>
      <c r="EE213" s="86"/>
      <c r="EF213" s="86"/>
      <c r="EG213" s="86"/>
      <c r="EH213" s="86"/>
      <c r="EI213" s="86"/>
      <c r="EJ213" s="86"/>
      <c r="EK213" s="86"/>
      <c r="EL213" s="86"/>
      <c r="EM213" s="86"/>
      <c r="EN213" s="86"/>
      <c r="EO213" s="86"/>
      <c r="EP213" s="86"/>
      <c r="EQ213" s="86"/>
      <c r="ER213" s="86"/>
      <c r="ES213" s="86"/>
      <c r="ET213" s="86"/>
      <c r="EU213" s="86"/>
      <c r="EV213" s="86"/>
      <c r="EW213" s="86"/>
      <c r="EX213" s="86"/>
      <c r="EY213" s="86"/>
    </row>
    <row r="214" spans="2:155" ht="14.45" customHeight="1" x14ac:dyDescent="0.25">
      <c r="B214" s="92"/>
      <c r="C214" s="92"/>
      <c r="D214" s="92"/>
      <c r="E214" s="92"/>
      <c r="F214" s="92"/>
      <c r="G214" s="92"/>
      <c r="H214" s="92"/>
      <c r="I214" s="92"/>
      <c r="J214" s="92"/>
      <c r="K214" s="92"/>
      <c r="L214" s="92"/>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86"/>
      <c r="DF214" s="86"/>
      <c r="DG214" s="86"/>
      <c r="DH214" s="86"/>
      <c r="DI214" s="86"/>
      <c r="DJ214" s="86"/>
      <c r="DK214" s="86"/>
      <c r="DL214" s="86"/>
      <c r="DM214" s="86"/>
      <c r="DN214" s="86"/>
      <c r="DO214" s="86"/>
      <c r="DP214" s="86"/>
      <c r="DQ214" s="86"/>
      <c r="DR214" s="86"/>
      <c r="DS214" s="86"/>
      <c r="DT214" s="86"/>
      <c r="DU214" s="86"/>
      <c r="DV214" s="86"/>
      <c r="DW214" s="86"/>
      <c r="DX214" s="86"/>
      <c r="DY214" s="86"/>
      <c r="DZ214" s="86"/>
      <c r="EA214" s="86"/>
      <c r="EB214" s="86"/>
      <c r="EC214" s="86"/>
      <c r="ED214" s="86"/>
      <c r="EE214" s="86"/>
      <c r="EF214" s="86"/>
      <c r="EG214" s="86"/>
      <c r="EH214" s="86"/>
      <c r="EI214" s="86"/>
      <c r="EJ214" s="86"/>
      <c r="EK214" s="86"/>
      <c r="EL214" s="86"/>
      <c r="EM214" s="86"/>
      <c r="EN214" s="86"/>
      <c r="EO214" s="86"/>
      <c r="EP214" s="86"/>
      <c r="EQ214" s="86"/>
      <c r="ER214" s="86"/>
      <c r="ES214" s="86"/>
      <c r="ET214" s="86"/>
      <c r="EU214" s="86"/>
      <c r="EV214" s="86"/>
      <c r="EW214" s="86"/>
      <c r="EX214" s="86"/>
      <c r="EY214" s="86"/>
    </row>
    <row r="215" spans="2:155" ht="14.45" customHeight="1" x14ac:dyDescent="0.25">
      <c r="B215" s="92"/>
      <c r="C215" s="92"/>
      <c r="D215" s="92"/>
      <c r="E215" s="92"/>
      <c r="F215" s="92"/>
      <c r="G215" s="92"/>
      <c r="H215" s="92"/>
      <c r="I215" s="92"/>
      <c r="J215" s="92"/>
      <c r="K215" s="92"/>
      <c r="L215" s="92"/>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c r="DE215" s="86"/>
      <c r="DF215" s="86"/>
      <c r="DG215" s="86"/>
      <c r="DH215" s="86"/>
      <c r="DI215" s="86"/>
      <c r="DJ215" s="86"/>
      <c r="DK215" s="86"/>
      <c r="DL215" s="86"/>
      <c r="DM215" s="86"/>
      <c r="DN215" s="86"/>
      <c r="DO215" s="86"/>
      <c r="DP215" s="86"/>
      <c r="DQ215" s="86"/>
      <c r="DR215" s="86"/>
      <c r="DS215" s="86"/>
      <c r="DT215" s="86"/>
      <c r="DU215" s="86"/>
      <c r="DV215" s="86"/>
      <c r="DW215" s="86"/>
      <c r="DX215" s="86"/>
      <c r="DY215" s="86"/>
      <c r="DZ215" s="86"/>
      <c r="EA215" s="86"/>
      <c r="EB215" s="86"/>
      <c r="EC215" s="86"/>
      <c r="ED215" s="86"/>
      <c r="EE215" s="86"/>
      <c r="EF215" s="86"/>
      <c r="EG215" s="86"/>
      <c r="EH215" s="86"/>
      <c r="EI215" s="86"/>
      <c r="EJ215" s="86"/>
      <c r="EK215" s="86"/>
      <c r="EL215" s="86"/>
      <c r="EM215" s="86"/>
      <c r="EN215" s="86"/>
      <c r="EO215" s="86"/>
      <c r="EP215" s="86"/>
      <c r="EQ215" s="86"/>
      <c r="ER215" s="86"/>
      <c r="ES215" s="86"/>
      <c r="ET215" s="86"/>
      <c r="EU215" s="86"/>
      <c r="EV215" s="86"/>
      <c r="EW215" s="86"/>
      <c r="EX215" s="86"/>
      <c r="EY215" s="86"/>
    </row>
    <row r="216" spans="2:155" ht="14.45" customHeight="1" x14ac:dyDescent="0.25">
      <c r="B216" s="92"/>
      <c r="C216" s="92"/>
      <c r="D216" s="92"/>
      <c r="E216" s="92"/>
      <c r="F216" s="92"/>
      <c r="G216" s="92"/>
      <c r="H216" s="92"/>
      <c r="I216" s="92"/>
      <c r="J216" s="92"/>
      <c r="K216" s="92"/>
      <c r="L216" s="92"/>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row>
    <row r="217" spans="2:155" ht="14.45" customHeight="1" x14ac:dyDescent="0.25">
      <c r="B217" s="92"/>
      <c r="C217" s="92"/>
      <c r="D217" s="92"/>
      <c r="E217" s="92"/>
      <c r="F217" s="92"/>
      <c r="G217" s="92"/>
      <c r="H217" s="92"/>
      <c r="I217" s="92"/>
      <c r="J217" s="92"/>
      <c r="K217" s="92"/>
      <c r="L217" s="92"/>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row>
    <row r="218" spans="2:155" ht="14.45" customHeight="1" x14ac:dyDescent="0.25">
      <c r="B218" s="92"/>
      <c r="C218" s="92"/>
      <c r="D218" s="92"/>
      <c r="E218" s="92"/>
      <c r="F218" s="92"/>
      <c r="G218" s="92"/>
      <c r="H218" s="92"/>
      <c r="I218" s="92"/>
      <c r="J218" s="92"/>
      <c r="K218" s="92"/>
      <c r="L218" s="92"/>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c r="DE218" s="86"/>
      <c r="DF218" s="86"/>
      <c r="DG218" s="86"/>
      <c r="DH218" s="86"/>
      <c r="DI218" s="86"/>
      <c r="DJ218" s="86"/>
      <c r="DK218" s="86"/>
      <c r="DL218" s="86"/>
      <c r="DM218" s="86"/>
      <c r="DN218" s="86"/>
      <c r="DO218" s="86"/>
      <c r="DP218" s="86"/>
      <c r="DQ218" s="86"/>
      <c r="DR218" s="86"/>
      <c r="DS218" s="86"/>
      <c r="DT218" s="86"/>
      <c r="DU218" s="86"/>
      <c r="DV218" s="86"/>
      <c r="DW218" s="86"/>
      <c r="DX218" s="86"/>
      <c r="DY218" s="86"/>
      <c r="DZ218" s="86"/>
      <c r="EA218" s="86"/>
      <c r="EB218" s="86"/>
      <c r="EC218" s="86"/>
      <c r="ED218" s="86"/>
      <c r="EE218" s="86"/>
      <c r="EF218" s="86"/>
      <c r="EG218" s="86"/>
      <c r="EH218" s="86"/>
      <c r="EI218" s="86"/>
      <c r="EJ218" s="86"/>
      <c r="EK218" s="86"/>
      <c r="EL218" s="86"/>
      <c r="EM218" s="86"/>
      <c r="EN218" s="86"/>
      <c r="EO218" s="86"/>
      <c r="EP218" s="86"/>
      <c r="EQ218" s="86"/>
      <c r="ER218" s="86"/>
      <c r="ES218" s="86"/>
      <c r="ET218" s="86"/>
      <c r="EU218" s="86"/>
      <c r="EV218" s="86"/>
      <c r="EW218" s="86"/>
      <c r="EX218" s="86"/>
      <c r="EY218" s="86"/>
    </row>
    <row r="219" spans="2:155" ht="14.45" customHeight="1" x14ac:dyDescent="0.25">
      <c r="B219" s="92"/>
      <c r="C219" s="92"/>
      <c r="D219" s="92"/>
      <c r="E219" s="92"/>
      <c r="F219" s="92"/>
      <c r="G219" s="92"/>
      <c r="H219" s="92"/>
      <c r="I219" s="92"/>
      <c r="J219" s="92"/>
      <c r="K219" s="92"/>
      <c r="L219" s="92"/>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c r="DE219" s="86"/>
      <c r="DF219" s="86"/>
      <c r="DG219" s="86"/>
      <c r="DH219" s="86"/>
      <c r="DI219" s="86"/>
      <c r="DJ219" s="86"/>
      <c r="DK219" s="86"/>
      <c r="DL219" s="86"/>
      <c r="DM219" s="86"/>
      <c r="DN219" s="86"/>
      <c r="DO219" s="86"/>
      <c r="DP219" s="86"/>
      <c r="DQ219" s="86"/>
      <c r="DR219" s="86"/>
      <c r="DS219" s="86"/>
      <c r="DT219" s="86"/>
      <c r="DU219" s="86"/>
      <c r="DV219" s="86"/>
      <c r="DW219" s="86"/>
      <c r="DX219" s="86"/>
      <c r="DY219" s="86"/>
      <c r="DZ219" s="86"/>
      <c r="EA219" s="86"/>
      <c r="EB219" s="86"/>
      <c r="EC219" s="86"/>
      <c r="ED219" s="86"/>
      <c r="EE219" s="86"/>
      <c r="EF219" s="86"/>
      <c r="EG219" s="86"/>
      <c r="EH219" s="86"/>
      <c r="EI219" s="86"/>
      <c r="EJ219" s="86"/>
      <c r="EK219" s="86"/>
      <c r="EL219" s="86"/>
      <c r="EM219" s="86"/>
      <c r="EN219" s="86"/>
      <c r="EO219" s="86"/>
      <c r="EP219" s="86"/>
      <c r="EQ219" s="86"/>
      <c r="ER219" s="86"/>
      <c r="ES219" s="86"/>
      <c r="ET219" s="86"/>
      <c r="EU219" s="86"/>
      <c r="EV219" s="86"/>
      <c r="EW219" s="86"/>
      <c r="EX219" s="86"/>
      <c r="EY219" s="86"/>
    </row>
    <row r="220" spans="2:155" ht="14.45" customHeight="1" x14ac:dyDescent="0.25">
      <c r="B220" s="92"/>
      <c r="C220" s="92"/>
      <c r="D220" s="92"/>
      <c r="E220" s="92"/>
      <c r="F220" s="92"/>
      <c r="G220" s="92"/>
      <c r="H220" s="92"/>
      <c r="I220" s="92"/>
      <c r="J220" s="92"/>
      <c r="K220" s="92"/>
      <c r="L220" s="92"/>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c r="DE220" s="86"/>
      <c r="DF220" s="86"/>
      <c r="DG220" s="86"/>
      <c r="DH220" s="86"/>
      <c r="DI220" s="86"/>
      <c r="DJ220" s="86"/>
      <c r="DK220" s="86"/>
      <c r="DL220" s="86"/>
      <c r="DM220" s="86"/>
      <c r="DN220" s="86"/>
      <c r="DO220" s="86"/>
      <c r="DP220" s="86"/>
      <c r="DQ220" s="86"/>
      <c r="DR220" s="86"/>
      <c r="DS220" s="86"/>
      <c r="DT220" s="86"/>
      <c r="DU220" s="86"/>
      <c r="DV220" s="86"/>
      <c r="DW220" s="86"/>
      <c r="DX220" s="86"/>
      <c r="DY220" s="86"/>
      <c r="DZ220" s="86"/>
      <c r="EA220" s="86"/>
      <c r="EB220" s="86"/>
      <c r="EC220" s="86"/>
      <c r="ED220" s="86"/>
      <c r="EE220" s="86"/>
      <c r="EF220" s="86"/>
      <c r="EG220" s="86"/>
      <c r="EH220" s="86"/>
      <c r="EI220" s="86"/>
      <c r="EJ220" s="86"/>
      <c r="EK220" s="86"/>
      <c r="EL220" s="86"/>
      <c r="EM220" s="86"/>
      <c r="EN220" s="86"/>
      <c r="EO220" s="86"/>
      <c r="EP220" s="86"/>
      <c r="EQ220" s="86"/>
      <c r="ER220" s="86"/>
      <c r="ES220" s="86"/>
      <c r="ET220" s="86"/>
      <c r="EU220" s="86"/>
      <c r="EV220" s="86"/>
      <c r="EW220" s="86"/>
      <c r="EX220" s="86"/>
      <c r="EY220" s="86"/>
    </row>
    <row r="221" spans="2:155" ht="14.45" customHeight="1" x14ac:dyDescent="0.25">
      <c r="B221" s="92"/>
      <c r="C221" s="92"/>
      <c r="D221" s="92"/>
      <c r="E221" s="92"/>
      <c r="F221" s="92"/>
      <c r="G221" s="92"/>
      <c r="H221" s="92"/>
      <c r="I221" s="92"/>
      <c r="J221" s="92"/>
      <c r="K221" s="92"/>
      <c r="L221" s="92"/>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c r="DE221" s="86"/>
      <c r="DF221" s="86"/>
      <c r="DG221" s="86"/>
      <c r="DH221" s="86"/>
      <c r="DI221" s="86"/>
      <c r="DJ221" s="86"/>
      <c r="DK221" s="86"/>
      <c r="DL221" s="86"/>
      <c r="DM221" s="86"/>
      <c r="DN221" s="86"/>
      <c r="DO221" s="86"/>
      <c r="DP221" s="86"/>
      <c r="DQ221" s="86"/>
      <c r="DR221" s="86"/>
      <c r="DS221" s="86"/>
      <c r="DT221" s="86"/>
      <c r="DU221" s="86"/>
      <c r="DV221" s="86"/>
      <c r="DW221" s="86"/>
      <c r="DX221" s="86"/>
      <c r="DY221" s="86"/>
      <c r="DZ221" s="86"/>
      <c r="EA221" s="86"/>
      <c r="EB221" s="86"/>
      <c r="EC221" s="86"/>
      <c r="ED221" s="86"/>
      <c r="EE221" s="86"/>
      <c r="EF221" s="86"/>
      <c r="EG221" s="86"/>
      <c r="EH221" s="86"/>
      <c r="EI221" s="86"/>
      <c r="EJ221" s="86"/>
      <c r="EK221" s="86"/>
      <c r="EL221" s="86"/>
      <c r="EM221" s="86"/>
      <c r="EN221" s="86"/>
      <c r="EO221" s="86"/>
      <c r="EP221" s="86"/>
      <c r="EQ221" s="86"/>
      <c r="ER221" s="86"/>
      <c r="ES221" s="86"/>
      <c r="ET221" s="86"/>
      <c r="EU221" s="86"/>
      <c r="EV221" s="86"/>
      <c r="EW221" s="86"/>
      <c r="EX221" s="86"/>
      <c r="EY221" s="86"/>
    </row>
    <row r="222" spans="2:155" ht="14.45" customHeight="1" x14ac:dyDescent="0.25">
      <c r="B222" s="92"/>
      <c r="C222" s="92"/>
      <c r="D222" s="92"/>
      <c r="E222" s="92"/>
      <c r="F222" s="92"/>
      <c r="G222" s="92"/>
      <c r="H222" s="92"/>
      <c r="I222" s="92"/>
      <c r="J222" s="92"/>
      <c r="K222" s="92"/>
      <c r="L222" s="92"/>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c r="DE222" s="86"/>
      <c r="DF222" s="86"/>
      <c r="DG222" s="86"/>
      <c r="DH222" s="86"/>
      <c r="DI222" s="86"/>
      <c r="DJ222" s="86"/>
      <c r="DK222" s="86"/>
      <c r="DL222" s="86"/>
      <c r="DM222" s="86"/>
      <c r="DN222" s="86"/>
      <c r="DO222" s="86"/>
      <c r="DP222" s="86"/>
      <c r="DQ222" s="86"/>
      <c r="DR222" s="86"/>
      <c r="DS222" s="86"/>
      <c r="DT222" s="86"/>
      <c r="DU222" s="86"/>
      <c r="DV222" s="86"/>
      <c r="DW222" s="86"/>
      <c r="DX222" s="86"/>
      <c r="DY222" s="86"/>
      <c r="DZ222" s="86"/>
      <c r="EA222" s="86"/>
      <c r="EB222" s="86"/>
      <c r="EC222" s="86"/>
      <c r="ED222" s="86"/>
      <c r="EE222" s="86"/>
      <c r="EF222" s="86"/>
      <c r="EG222" s="86"/>
      <c r="EH222" s="86"/>
      <c r="EI222" s="86"/>
      <c r="EJ222" s="86"/>
      <c r="EK222" s="86"/>
      <c r="EL222" s="86"/>
      <c r="EM222" s="86"/>
      <c r="EN222" s="86"/>
      <c r="EO222" s="86"/>
      <c r="EP222" s="86"/>
      <c r="EQ222" s="86"/>
      <c r="ER222" s="86"/>
      <c r="ES222" s="86"/>
      <c r="ET222" s="86"/>
      <c r="EU222" s="86"/>
      <c r="EV222" s="86"/>
      <c r="EW222" s="86"/>
      <c r="EX222" s="86"/>
      <c r="EY222" s="86"/>
    </row>
    <row r="223" spans="2:155" ht="14.45" customHeight="1" x14ac:dyDescent="0.25">
      <c r="B223" s="92"/>
      <c r="C223" s="92"/>
      <c r="D223" s="92"/>
      <c r="E223" s="92"/>
      <c r="F223" s="92"/>
      <c r="G223" s="92"/>
      <c r="H223" s="92"/>
      <c r="I223" s="92"/>
      <c r="J223" s="92"/>
      <c r="K223" s="92"/>
      <c r="L223" s="92"/>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c r="DE223" s="86"/>
      <c r="DF223" s="86"/>
      <c r="DG223" s="86"/>
      <c r="DH223" s="86"/>
      <c r="DI223" s="86"/>
      <c r="DJ223" s="86"/>
      <c r="DK223" s="86"/>
      <c r="DL223" s="86"/>
      <c r="DM223" s="86"/>
      <c r="DN223" s="86"/>
      <c r="DO223" s="86"/>
      <c r="DP223" s="86"/>
      <c r="DQ223" s="86"/>
      <c r="DR223" s="86"/>
      <c r="DS223" s="86"/>
      <c r="DT223" s="86"/>
      <c r="DU223" s="86"/>
      <c r="DV223" s="86"/>
      <c r="DW223" s="86"/>
      <c r="DX223" s="86"/>
      <c r="DY223" s="86"/>
      <c r="DZ223" s="86"/>
      <c r="EA223" s="86"/>
      <c r="EB223" s="86"/>
      <c r="EC223" s="86"/>
      <c r="ED223" s="86"/>
      <c r="EE223" s="86"/>
      <c r="EF223" s="86"/>
      <c r="EG223" s="86"/>
      <c r="EH223" s="86"/>
      <c r="EI223" s="86"/>
      <c r="EJ223" s="86"/>
      <c r="EK223" s="86"/>
      <c r="EL223" s="86"/>
      <c r="EM223" s="86"/>
      <c r="EN223" s="86"/>
      <c r="EO223" s="86"/>
      <c r="EP223" s="86"/>
      <c r="EQ223" s="86"/>
      <c r="ER223" s="86"/>
      <c r="ES223" s="86"/>
      <c r="ET223" s="86"/>
      <c r="EU223" s="86"/>
      <c r="EV223" s="86"/>
      <c r="EW223" s="86"/>
      <c r="EX223" s="86"/>
      <c r="EY223" s="86"/>
    </row>
    <row r="224" spans="2:155" ht="14.45" customHeight="1" x14ac:dyDescent="0.25">
      <c r="B224" s="92"/>
      <c r="C224" s="92"/>
      <c r="D224" s="92"/>
      <c r="E224" s="92"/>
      <c r="F224" s="92"/>
      <c r="G224" s="92"/>
      <c r="H224" s="92"/>
      <c r="I224" s="92"/>
      <c r="J224" s="92"/>
      <c r="K224" s="92"/>
      <c r="L224" s="92"/>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c r="DE224" s="86"/>
      <c r="DF224" s="86"/>
      <c r="DG224" s="86"/>
      <c r="DH224" s="86"/>
      <c r="DI224" s="86"/>
      <c r="DJ224" s="86"/>
      <c r="DK224" s="86"/>
      <c r="DL224" s="86"/>
      <c r="DM224" s="86"/>
      <c r="DN224" s="86"/>
      <c r="DO224" s="86"/>
      <c r="DP224" s="86"/>
      <c r="DQ224" s="86"/>
      <c r="DR224" s="86"/>
      <c r="DS224" s="86"/>
      <c r="DT224" s="86"/>
      <c r="DU224" s="86"/>
      <c r="DV224" s="86"/>
      <c r="DW224" s="86"/>
      <c r="DX224" s="86"/>
      <c r="DY224" s="86"/>
      <c r="DZ224" s="86"/>
      <c r="EA224" s="86"/>
      <c r="EB224" s="86"/>
      <c r="EC224" s="86"/>
      <c r="ED224" s="86"/>
      <c r="EE224" s="86"/>
      <c r="EF224" s="86"/>
      <c r="EG224" s="86"/>
      <c r="EH224" s="86"/>
      <c r="EI224" s="86"/>
      <c r="EJ224" s="86"/>
      <c r="EK224" s="86"/>
      <c r="EL224" s="86"/>
      <c r="EM224" s="86"/>
      <c r="EN224" s="86"/>
      <c r="EO224" s="86"/>
      <c r="EP224" s="86"/>
      <c r="EQ224" s="86"/>
      <c r="ER224" s="86"/>
      <c r="ES224" s="86"/>
      <c r="ET224" s="86"/>
      <c r="EU224" s="86"/>
      <c r="EV224" s="86"/>
      <c r="EW224" s="86"/>
      <c r="EX224" s="86"/>
      <c r="EY224" s="86"/>
    </row>
    <row r="225" spans="2:155" ht="14.45" customHeight="1" x14ac:dyDescent="0.25">
      <c r="B225" s="92"/>
      <c r="C225" s="92"/>
      <c r="D225" s="92"/>
      <c r="E225" s="92"/>
      <c r="F225" s="92"/>
      <c r="G225" s="92"/>
      <c r="H225" s="92"/>
      <c r="I225" s="92"/>
      <c r="J225" s="92"/>
      <c r="K225" s="92"/>
      <c r="L225" s="92"/>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c r="DE225" s="86"/>
      <c r="DF225" s="86"/>
      <c r="DG225" s="86"/>
      <c r="DH225" s="86"/>
      <c r="DI225" s="86"/>
      <c r="DJ225" s="86"/>
      <c r="DK225" s="86"/>
      <c r="DL225" s="86"/>
      <c r="DM225" s="86"/>
      <c r="DN225" s="86"/>
      <c r="DO225" s="86"/>
      <c r="DP225" s="86"/>
      <c r="DQ225" s="86"/>
      <c r="DR225" s="86"/>
      <c r="DS225" s="86"/>
      <c r="DT225" s="86"/>
      <c r="DU225" s="86"/>
      <c r="DV225" s="86"/>
      <c r="DW225" s="86"/>
      <c r="DX225" s="86"/>
      <c r="DY225" s="86"/>
      <c r="DZ225" s="86"/>
      <c r="EA225" s="86"/>
      <c r="EB225" s="86"/>
      <c r="EC225" s="86"/>
      <c r="ED225" s="86"/>
      <c r="EE225" s="86"/>
      <c r="EF225" s="86"/>
      <c r="EG225" s="86"/>
      <c r="EH225" s="86"/>
      <c r="EI225" s="86"/>
      <c r="EJ225" s="86"/>
      <c r="EK225" s="86"/>
      <c r="EL225" s="86"/>
      <c r="EM225" s="86"/>
      <c r="EN225" s="86"/>
      <c r="EO225" s="86"/>
      <c r="EP225" s="86"/>
      <c r="EQ225" s="86"/>
      <c r="ER225" s="86"/>
      <c r="ES225" s="86"/>
      <c r="ET225" s="86"/>
      <c r="EU225" s="86"/>
      <c r="EV225" s="86"/>
      <c r="EW225" s="86"/>
      <c r="EX225" s="86"/>
      <c r="EY225" s="86"/>
    </row>
    <row r="226" spans="2:155" ht="14.45" customHeight="1" x14ac:dyDescent="0.25">
      <c r="B226" s="92"/>
      <c r="C226" s="92"/>
      <c r="D226" s="92"/>
      <c r="E226" s="92"/>
      <c r="F226" s="92"/>
      <c r="G226" s="92"/>
      <c r="H226" s="92"/>
      <c r="I226" s="92"/>
      <c r="J226" s="92"/>
      <c r="K226" s="92"/>
      <c r="L226" s="92"/>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row>
    <row r="227" spans="2:155" ht="14.45" customHeight="1" x14ac:dyDescent="0.25">
      <c r="B227" s="92"/>
      <c r="C227" s="92"/>
      <c r="D227" s="92"/>
      <c r="E227" s="92"/>
      <c r="F227" s="92"/>
      <c r="G227" s="92"/>
      <c r="H227" s="92"/>
      <c r="I227" s="92"/>
      <c r="J227" s="92"/>
      <c r="K227" s="92"/>
      <c r="L227" s="92"/>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row>
    <row r="228" spans="2:155" ht="14.45" customHeight="1" x14ac:dyDescent="0.25">
      <c r="B228" s="92"/>
      <c r="C228" s="92"/>
      <c r="D228" s="92"/>
      <c r="E228" s="92"/>
      <c r="F228" s="92"/>
      <c r="G228" s="92"/>
      <c r="H228" s="92"/>
      <c r="I228" s="92"/>
      <c r="J228" s="92"/>
      <c r="K228" s="92"/>
      <c r="L228" s="92"/>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row>
    <row r="229" spans="2:155" ht="14.45" customHeight="1" x14ac:dyDescent="0.25">
      <c r="B229" s="92"/>
      <c r="C229" s="92"/>
      <c r="D229" s="92"/>
      <c r="E229" s="92"/>
      <c r="F229" s="92"/>
      <c r="G229" s="92"/>
      <c r="H229" s="92"/>
      <c r="I229" s="92"/>
      <c r="J229" s="92"/>
      <c r="K229" s="92"/>
      <c r="L229" s="92"/>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row>
    <row r="230" spans="2:155" ht="14.45" customHeight="1" x14ac:dyDescent="0.25">
      <c r="B230" s="92"/>
      <c r="C230" s="92"/>
      <c r="D230" s="92"/>
      <c r="E230" s="92"/>
      <c r="F230" s="92"/>
      <c r="G230" s="92"/>
      <c r="H230" s="92"/>
      <c r="I230" s="92"/>
      <c r="J230" s="92"/>
      <c r="K230" s="92"/>
      <c r="L230" s="92"/>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row>
    <row r="231" spans="2:155" ht="14.45" customHeight="1" x14ac:dyDescent="0.25">
      <c r="B231" s="92"/>
      <c r="C231" s="92"/>
      <c r="D231" s="92"/>
      <c r="E231" s="92"/>
      <c r="F231" s="92"/>
      <c r="G231" s="92"/>
      <c r="H231" s="92"/>
      <c r="I231" s="92"/>
      <c r="J231" s="92"/>
      <c r="K231" s="92"/>
      <c r="L231" s="92"/>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row>
    <row r="232" spans="2:155" ht="14.45" customHeight="1" x14ac:dyDescent="0.25">
      <c r="B232" s="92"/>
      <c r="C232" s="92"/>
      <c r="D232" s="92"/>
      <c r="E232" s="92"/>
      <c r="F232" s="92"/>
      <c r="G232" s="92"/>
      <c r="H232" s="92"/>
      <c r="I232" s="92"/>
      <c r="J232" s="92"/>
      <c r="K232" s="92"/>
      <c r="L232" s="92"/>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row>
    <row r="233" spans="2:155" ht="14.45" customHeight="1" x14ac:dyDescent="0.25">
      <c r="B233" s="92"/>
      <c r="C233" s="92"/>
      <c r="D233" s="92"/>
      <c r="E233" s="92"/>
      <c r="F233" s="92"/>
      <c r="G233" s="92"/>
      <c r="H233" s="92"/>
      <c r="I233" s="92"/>
      <c r="J233" s="92"/>
      <c r="K233" s="92"/>
      <c r="L233" s="92"/>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c r="DE233" s="86"/>
      <c r="DF233" s="86"/>
      <c r="DG233" s="86"/>
      <c r="DH233" s="86"/>
      <c r="DI233" s="86"/>
      <c r="DJ233" s="86"/>
      <c r="DK233" s="86"/>
      <c r="DL233" s="86"/>
      <c r="DM233" s="86"/>
      <c r="DN233" s="86"/>
      <c r="DO233" s="86"/>
      <c r="DP233" s="86"/>
      <c r="DQ233" s="86"/>
      <c r="DR233" s="86"/>
      <c r="DS233" s="86"/>
      <c r="DT233" s="86"/>
      <c r="DU233" s="86"/>
      <c r="DV233" s="86"/>
      <c r="DW233" s="86"/>
      <c r="DX233" s="86"/>
      <c r="DY233" s="86"/>
      <c r="DZ233" s="86"/>
      <c r="EA233" s="86"/>
      <c r="EB233" s="86"/>
      <c r="EC233" s="86"/>
      <c r="ED233" s="86"/>
      <c r="EE233" s="86"/>
      <c r="EF233" s="86"/>
      <c r="EG233" s="86"/>
      <c r="EH233" s="86"/>
      <c r="EI233" s="86"/>
      <c r="EJ233" s="86"/>
      <c r="EK233" s="86"/>
      <c r="EL233" s="86"/>
      <c r="EM233" s="86"/>
      <c r="EN233" s="86"/>
      <c r="EO233" s="86"/>
      <c r="EP233" s="86"/>
      <c r="EQ233" s="86"/>
      <c r="ER233" s="86"/>
      <c r="ES233" s="86"/>
      <c r="ET233" s="86"/>
      <c r="EU233" s="86"/>
      <c r="EV233" s="86"/>
      <c r="EW233" s="86"/>
      <c r="EX233" s="86"/>
      <c r="EY233" s="86"/>
    </row>
    <row r="234" spans="2:155" ht="14.45" customHeight="1" x14ac:dyDescent="0.25">
      <c r="B234" s="92"/>
      <c r="C234" s="92"/>
      <c r="D234" s="92"/>
      <c r="E234" s="92"/>
      <c r="F234" s="92"/>
      <c r="G234" s="92"/>
      <c r="H234" s="92"/>
      <c r="I234" s="92"/>
      <c r="J234" s="92"/>
      <c r="K234" s="92"/>
      <c r="L234" s="92"/>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86"/>
      <c r="DY234" s="86"/>
      <c r="DZ234" s="86"/>
      <c r="EA234" s="86"/>
      <c r="EB234" s="86"/>
      <c r="EC234" s="86"/>
      <c r="ED234" s="86"/>
      <c r="EE234" s="86"/>
      <c r="EF234" s="86"/>
      <c r="EG234" s="86"/>
      <c r="EH234" s="86"/>
      <c r="EI234" s="86"/>
      <c r="EJ234" s="86"/>
      <c r="EK234" s="86"/>
      <c r="EL234" s="86"/>
      <c r="EM234" s="86"/>
      <c r="EN234" s="86"/>
      <c r="EO234" s="86"/>
      <c r="EP234" s="86"/>
      <c r="EQ234" s="86"/>
      <c r="ER234" s="86"/>
      <c r="ES234" s="86"/>
      <c r="ET234" s="86"/>
      <c r="EU234" s="86"/>
      <c r="EV234" s="86"/>
      <c r="EW234" s="86"/>
      <c r="EX234" s="86"/>
      <c r="EY234" s="86"/>
    </row>
    <row r="235" spans="2:155" ht="14.45" customHeight="1" x14ac:dyDescent="0.25">
      <c r="B235" s="92"/>
      <c r="C235" s="92"/>
      <c r="D235" s="92"/>
      <c r="E235" s="92"/>
      <c r="F235" s="92"/>
      <c r="G235" s="92"/>
      <c r="H235" s="92"/>
      <c r="I235" s="92"/>
      <c r="J235" s="92"/>
      <c r="K235" s="92"/>
      <c r="L235" s="92"/>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c r="DE235" s="86"/>
      <c r="DF235" s="86"/>
      <c r="DG235" s="86"/>
      <c r="DH235" s="86"/>
      <c r="DI235" s="86"/>
      <c r="DJ235" s="86"/>
      <c r="DK235" s="86"/>
      <c r="DL235" s="86"/>
      <c r="DM235" s="86"/>
      <c r="DN235" s="86"/>
      <c r="DO235" s="86"/>
      <c r="DP235" s="86"/>
      <c r="DQ235" s="86"/>
      <c r="DR235" s="86"/>
      <c r="DS235" s="86"/>
      <c r="DT235" s="86"/>
      <c r="DU235" s="86"/>
      <c r="DV235" s="86"/>
      <c r="DW235" s="86"/>
      <c r="DX235" s="86"/>
      <c r="DY235" s="86"/>
      <c r="DZ235" s="86"/>
      <c r="EA235" s="86"/>
      <c r="EB235" s="86"/>
      <c r="EC235" s="86"/>
      <c r="ED235" s="86"/>
      <c r="EE235" s="86"/>
      <c r="EF235" s="86"/>
      <c r="EG235" s="86"/>
      <c r="EH235" s="86"/>
      <c r="EI235" s="86"/>
      <c r="EJ235" s="86"/>
      <c r="EK235" s="86"/>
      <c r="EL235" s="86"/>
      <c r="EM235" s="86"/>
      <c r="EN235" s="86"/>
      <c r="EO235" s="86"/>
      <c r="EP235" s="86"/>
      <c r="EQ235" s="86"/>
      <c r="ER235" s="86"/>
      <c r="ES235" s="86"/>
      <c r="ET235" s="86"/>
      <c r="EU235" s="86"/>
      <c r="EV235" s="86"/>
      <c r="EW235" s="86"/>
      <c r="EX235" s="86"/>
      <c r="EY235" s="86"/>
    </row>
    <row r="236" spans="2:155" ht="14.45" customHeight="1" x14ac:dyDescent="0.25">
      <c r="B236" s="92"/>
      <c r="C236" s="92"/>
      <c r="D236" s="92"/>
      <c r="E236" s="92"/>
      <c r="F236" s="92"/>
      <c r="G236" s="92"/>
      <c r="H236" s="92"/>
      <c r="I236" s="92"/>
      <c r="J236" s="92"/>
      <c r="K236" s="92"/>
      <c r="L236" s="92"/>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6"/>
      <c r="DS236" s="86"/>
      <c r="DT236" s="86"/>
      <c r="DU236" s="86"/>
      <c r="DV236" s="86"/>
      <c r="DW236" s="86"/>
      <c r="DX236" s="86"/>
      <c r="DY236" s="86"/>
      <c r="DZ236" s="86"/>
      <c r="EA236" s="86"/>
      <c r="EB236" s="86"/>
      <c r="EC236" s="86"/>
      <c r="ED236" s="86"/>
      <c r="EE236" s="86"/>
      <c r="EF236" s="86"/>
      <c r="EG236" s="86"/>
      <c r="EH236" s="86"/>
      <c r="EI236" s="86"/>
      <c r="EJ236" s="86"/>
      <c r="EK236" s="86"/>
      <c r="EL236" s="86"/>
      <c r="EM236" s="86"/>
      <c r="EN236" s="86"/>
      <c r="EO236" s="86"/>
      <c r="EP236" s="86"/>
      <c r="EQ236" s="86"/>
      <c r="ER236" s="86"/>
      <c r="ES236" s="86"/>
      <c r="ET236" s="86"/>
      <c r="EU236" s="86"/>
      <c r="EV236" s="86"/>
      <c r="EW236" s="86"/>
      <c r="EX236" s="86"/>
      <c r="EY236" s="86"/>
    </row>
    <row r="237" spans="2:155" ht="14.45" customHeight="1" x14ac:dyDescent="0.25">
      <c r="B237" s="92"/>
      <c r="C237" s="92"/>
      <c r="D237" s="92"/>
      <c r="E237" s="92"/>
      <c r="F237" s="92"/>
      <c r="G237" s="92"/>
      <c r="H237" s="92"/>
      <c r="I237" s="92"/>
      <c r="J237" s="92"/>
      <c r="K237" s="92"/>
      <c r="L237" s="92"/>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6"/>
      <c r="DS237" s="86"/>
      <c r="DT237" s="86"/>
      <c r="DU237" s="86"/>
      <c r="DV237" s="86"/>
      <c r="DW237" s="86"/>
      <c r="DX237" s="86"/>
      <c r="DY237" s="86"/>
      <c r="DZ237" s="86"/>
      <c r="EA237" s="86"/>
      <c r="EB237" s="86"/>
      <c r="EC237" s="86"/>
      <c r="ED237" s="86"/>
      <c r="EE237" s="86"/>
      <c r="EF237" s="86"/>
      <c r="EG237" s="86"/>
      <c r="EH237" s="86"/>
      <c r="EI237" s="86"/>
      <c r="EJ237" s="86"/>
      <c r="EK237" s="86"/>
      <c r="EL237" s="86"/>
      <c r="EM237" s="86"/>
      <c r="EN237" s="86"/>
      <c r="EO237" s="86"/>
      <c r="EP237" s="86"/>
      <c r="EQ237" s="86"/>
      <c r="ER237" s="86"/>
      <c r="ES237" s="86"/>
      <c r="ET237" s="86"/>
      <c r="EU237" s="86"/>
      <c r="EV237" s="86"/>
      <c r="EW237" s="86"/>
      <c r="EX237" s="86"/>
      <c r="EY237" s="86"/>
    </row>
    <row r="238" spans="2:155" ht="14.45" customHeight="1" x14ac:dyDescent="0.25">
      <c r="B238" s="92"/>
      <c r="C238" s="92"/>
      <c r="D238" s="92"/>
      <c r="E238" s="92"/>
      <c r="F238" s="92"/>
      <c r="G238" s="92"/>
      <c r="H238" s="92"/>
      <c r="I238" s="92"/>
      <c r="J238" s="92"/>
      <c r="K238" s="92"/>
      <c r="L238" s="92"/>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row>
    <row r="239" spans="2:155" ht="14.45" customHeight="1" x14ac:dyDescent="0.25">
      <c r="B239" s="92"/>
      <c r="C239" s="92"/>
      <c r="D239" s="92"/>
      <c r="E239" s="92"/>
      <c r="F239" s="92"/>
      <c r="G239" s="92"/>
      <c r="H239" s="92"/>
      <c r="I239" s="92"/>
      <c r="J239" s="92"/>
      <c r="K239" s="92"/>
      <c r="L239" s="92"/>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c r="DE239" s="86"/>
      <c r="DF239" s="86"/>
      <c r="DG239" s="86"/>
      <c r="DH239" s="86"/>
      <c r="DI239" s="86"/>
      <c r="DJ239" s="86"/>
      <c r="DK239" s="86"/>
      <c r="DL239" s="86"/>
      <c r="DM239" s="86"/>
      <c r="DN239" s="86"/>
      <c r="DO239" s="86"/>
      <c r="DP239" s="86"/>
      <c r="DQ239" s="86"/>
      <c r="DR239" s="86"/>
      <c r="DS239" s="86"/>
      <c r="DT239" s="86"/>
      <c r="DU239" s="86"/>
      <c r="DV239" s="86"/>
      <c r="DW239" s="86"/>
      <c r="DX239" s="86"/>
      <c r="DY239" s="86"/>
      <c r="DZ239" s="86"/>
      <c r="EA239" s="86"/>
      <c r="EB239" s="86"/>
      <c r="EC239" s="86"/>
      <c r="ED239" s="86"/>
      <c r="EE239" s="86"/>
      <c r="EF239" s="86"/>
      <c r="EG239" s="86"/>
      <c r="EH239" s="86"/>
      <c r="EI239" s="86"/>
      <c r="EJ239" s="86"/>
      <c r="EK239" s="86"/>
      <c r="EL239" s="86"/>
      <c r="EM239" s="86"/>
      <c r="EN239" s="86"/>
      <c r="EO239" s="86"/>
      <c r="EP239" s="86"/>
      <c r="EQ239" s="86"/>
      <c r="ER239" s="86"/>
      <c r="ES239" s="86"/>
      <c r="ET239" s="86"/>
      <c r="EU239" s="86"/>
      <c r="EV239" s="86"/>
      <c r="EW239" s="86"/>
      <c r="EX239" s="86"/>
      <c r="EY239" s="86"/>
    </row>
    <row r="240" spans="2:155" ht="14.45" customHeight="1" x14ac:dyDescent="0.25">
      <c r="B240" s="92"/>
      <c r="C240" s="92"/>
      <c r="D240" s="92"/>
      <c r="E240" s="92"/>
      <c r="F240" s="92"/>
      <c r="G240" s="92"/>
      <c r="H240" s="92"/>
      <c r="I240" s="92"/>
      <c r="J240" s="92"/>
      <c r="K240" s="92"/>
      <c r="L240" s="92"/>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c r="DE240" s="86"/>
      <c r="DF240" s="86"/>
      <c r="DG240" s="86"/>
      <c r="DH240" s="86"/>
      <c r="DI240" s="86"/>
      <c r="DJ240" s="86"/>
      <c r="DK240" s="86"/>
      <c r="DL240" s="86"/>
      <c r="DM240" s="86"/>
      <c r="DN240" s="86"/>
      <c r="DO240" s="86"/>
      <c r="DP240" s="86"/>
      <c r="DQ240" s="86"/>
      <c r="DR240" s="86"/>
      <c r="DS240" s="86"/>
      <c r="DT240" s="86"/>
      <c r="DU240" s="86"/>
      <c r="DV240" s="86"/>
      <c r="DW240" s="86"/>
      <c r="DX240" s="86"/>
      <c r="DY240" s="86"/>
      <c r="DZ240" s="86"/>
      <c r="EA240" s="86"/>
      <c r="EB240" s="86"/>
      <c r="EC240" s="86"/>
      <c r="ED240" s="86"/>
      <c r="EE240" s="86"/>
      <c r="EF240" s="86"/>
      <c r="EG240" s="86"/>
      <c r="EH240" s="86"/>
      <c r="EI240" s="86"/>
      <c r="EJ240" s="86"/>
      <c r="EK240" s="86"/>
      <c r="EL240" s="86"/>
      <c r="EM240" s="86"/>
      <c r="EN240" s="86"/>
      <c r="EO240" s="86"/>
      <c r="EP240" s="86"/>
      <c r="EQ240" s="86"/>
      <c r="ER240" s="86"/>
      <c r="ES240" s="86"/>
      <c r="ET240" s="86"/>
      <c r="EU240" s="86"/>
      <c r="EV240" s="86"/>
      <c r="EW240" s="86"/>
      <c r="EX240" s="86"/>
      <c r="EY240" s="86"/>
    </row>
    <row r="241" spans="2:155" ht="14.45" customHeight="1" x14ac:dyDescent="0.25">
      <c r="B241" s="92"/>
      <c r="C241" s="92"/>
      <c r="D241" s="92"/>
      <c r="E241" s="92"/>
      <c r="F241" s="92"/>
      <c r="G241" s="92"/>
      <c r="H241" s="92"/>
      <c r="I241" s="92"/>
      <c r="J241" s="92"/>
      <c r="K241" s="92"/>
      <c r="L241" s="92"/>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c r="DE241" s="86"/>
      <c r="DF241" s="86"/>
      <c r="DG241" s="86"/>
      <c r="DH241" s="86"/>
      <c r="DI241" s="86"/>
      <c r="DJ241" s="86"/>
      <c r="DK241" s="86"/>
      <c r="DL241" s="86"/>
      <c r="DM241" s="86"/>
      <c r="DN241" s="86"/>
      <c r="DO241" s="86"/>
      <c r="DP241" s="86"/>
      <c r="DQ241" s="86"/>
      <c r="DR241" s="86"/>
      <c r="DS241" s="86"/>
      <c r="DT241" s="86"/>
      <c r="DU241" s="86"/>
      <c r="DV241" s="86"/>
      <c r="DW241" s="86"/>
      <c r="DX241" s="86"/>
      <c r="DY241" s="86"/>
      <c r="DZ241" s="86"/>
      <c r="EA241" s="86"/>
      <c r="EB241" s="86"/>
      <c r="EC241" s="86"/>
      <c r="ED241" s="86"/>
      <c r="EE241" s="86"/>
      <c r="EF241" s="86"/>
      <c r="EG241" s="86"/>
      <c r="EH241" s="86"/>
      <c r="EI241" s="86"/>
      <c r="EJ241" s="86"/>
      <c r="EK241" s="86"/>
      <c r="EL241" s="86"/>
      <c r="EM241" s="86"/>
      <c r="EN241" s="86"/>
      <c r="EO241" s="86"/>
      <c r="EP241" s="86"/>
      <c r="EQ241" s="86"/>
      <c r="ER241" s="86"/>
      <c r="ES241" s="86"/>
      <c r="ET241" s="86"/>
      <c r="EU241" s="86"/>
      <c r="EV241" s="86"/>
      <c r="EW241" s="86"/>
      <c r="EX241" s="86"/>
      <c r="EY241" s="86"/>
    </row>
    <row r="242" spans="2:155" ht="14.45" customHeight="1" x14ac:dyDescent="0.25">
      <c r="B242" s="92"/>
      <c r="C242" s="92"/>
      <c r="D242" s="92"/>
      <c r="E242" s="92"/>
      <c r="F242" s="92"/>
      <c r="G242" s="92"/>
      <c r="H242" s="92"/>
      <c r="I242" s="92"/>
      <c r="J242" s="92"/>
      <c r="K242" s="92"/>
      <c r="L242" s="92"/>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6"/>
      <c r="DS242" s="86"/>
      <c r="DT242" s="86"/>
      <c r="DU242" s="86"/>
      <c r="DV242" s="86"/>
      <c r="DW242" s="86"/>
      <c r="DX242" s="86"/>
      <c r="DY242" s="86"/>
      <c r="DZ242" s="86"/>
      <c r="EA242" s="86"/>
      <c r="EB242" s="86"/>
      <c r="EC242" s="86"/>
      <c r="ED242" s="86"/>
      <c r="EE242" s="86"/>
      <c r="EF242" s="86"/>
      <c r="EG242" s="86"/>
      <c r="EH242" s="86"/>
      <c r="EI242" s="86"/>
      <c r="EJ242" s="86"/>
      <c r="EK242" s="86"/>
      <c r="EL242" s="86"/>
      <c r="EM242" s="86"/>
      <c r="EN242" s="86"/>
      <c r="EO242" s="86"/>
      <c r="EP242" s="86"/>
      <c r="EQ242" s="86"/>
      <c r="ER242" s="86"/>
      <c r="ES242" s="86"/>
      <c r="ET242" s="86"/>
      <c r="EU242" s="86"/>
      <c r="EV242" s="86"/>
      <c r="EW242" s="86"/>
      <c r="EX242" s="86"/>
      <c r="EY242" s="86"/>
    </row>
    <row r="243" spans="2:155" ht="14.45" customHeight="1" x14ac:dyDescent="0.25">
      <c r="B243" s="92"/>
      <c r="C243" s="92"/>
      <c r="D243" s="92"/>
      <c r="E243" s="92"/>
      <c r="F243" s="92"/>
      <c r="G243" s="92"/>
      <c r="H243" s="92"/>
      <c r="I243" s="92"/>
      <c r="J243" s="92"/>
      <c r="K243" s="92"/>
      <c r="L243" s="92"/>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6"/>
      <c r="DS243" s="86"/>
      <c r="DT243" s="86"/>
      <c r="DU243" s="86"/>
      <c r="DV243" s="86"/>
      <c r="DW243" s="86"/>
      <c r="DX243" s="86"/>
      <c r="DY243" s="86"/>
      <c r="DZ243" s="86"/>
      <c r="EA243" s="86"/>
      <c r="EB243" s="86"/>
      <c r="EC243" s="86"/>
      <c r="ED243" s="86"/>
      <c r="EE243" s="86"/>
      <c r="EF243" s="86"/>
      <c r="EG243" s="86"/>
      <c r="EH243" s="86"/>
      <c r="EI243" s="86"/>
      <c r="EJ243" s="86"/>
      <c r="EK243" s="86"/>
      <c r="EL243" s="86"/>
      <c r="EM243" s="86"/>
      <c r="EN243" s="86"/>
      <c r="EO243" s="86"/>
      <c r="EP243" s="86"/>
      <c r="EQ243" s="86"/>
      <c r="ER243" s="86"/>
      <c r="ES243" s="86"/>
      <c r="ET243" s="86"/>
      <c r="EU243" s="86"/>
      <c r="EV243" s="86"/>
      <c r="EW243" s="86"/>
      <c r="EX243" s="86"/>
      <c r="EY243" s="86"/>
    </row>
    <row r="244" spans="2:155" ht="14.45" customHeight="1" x14ac:dyDescent="0.25">
      <c r="B244" s="92"/>
      <c r="C244" s="92"/>
      <c r="D244" s="92"/>
      <c r="E244" s="92"/>
      <c r="F244" s="92"/>
      <c r="G244" s="92"/>
      <c r="H244" s="92"/>
      <c r="I244" s="92"/>
      <c r="J244" s="92"/>
      <c r="K244" s="92"/>
      <c r="L244" s="92"/>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6"/>
      <c r="DS244" s="86"/>
      <c r="DT244" s="86"/>
      <c r="DU244" s="86"/>
      <c r="DV244" s="86"/>
      <c r="DW244" s="86"/>
      <c r="DX244" s="86"/>
      <c r="DY244" s="86"/>
      <c r="DZ244" s="86"/>
      <c r="EA244" s="86"/>
      <c r="EB244" s="86"/>
      <c r="EC244" s="86"/>
      <c r="ED244" s="86"/>
      <c r="EE244" s="86"/>
      <c r="EF244" s="86"/>
      <c r="EG244" s="86"/>
      <c r="EH244" s="86"/>
      <c r="EI244" s="86"/>
      <c r="EJ244" s="86"/>
      <c r="EK244" s="86"/>
      <c r="EL244" s="86"/>
      <c r="EM244" s="86"/>
      <c r="EN244" s="86"/>
      <c r="EO244" s="86"/>
      <c r="EP244" s="86"/>
      <c r="EQ244" s="86"/>
      <c r="ER244" s="86"/>
      <c r="ES244" s="86"/>
      <c r="ET244" s="86"/>
      <c r="EU244" s="86"/>
      <c r="EV244" s="86"/>
      <c r="EW244" s="86"/>
      <c r="EX244" s="86"/>
      <c r="EY244" s="86"/>
    </row>
    <row r="245" spans="2:155" ht="14.45" customHeight="1" x14ac:dyDescent="0.25">
      <c r="B245" s="92"/>
      <c r="C245" s="92"/>
      <c r="D245" s="92"/>
      <c r="E245" s="92"/>
      <c r="F245" s="92"/>
      <c r="G245" s="92"/>
      <c r="H245" s="92"/>
      <c r="I245" s="92"/>
      <c r="J245" s="92"/>
      <c r="K245" s="92"/>
      <c r="L245" s="92"/>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c r="DE245" s="86"/>
      <c r="DF245" s="86"/>
      <c r="DG245" s="86"/>
      <c r="DH245" s="86"/>
      <c r="DI245" s="86"/>
      <c r="DJ245" s="86"/>
      <c r="DK245" s="86"/>
      <c r="DL245" s="86"/>
      <c r="DM245" s="86"/>
      <c r="DN245" s="86"/>
      <c r="DO245" s="86"/>
      <c r="DP245" s="86"/>
      <c r="DQ245" s="86"/>
      <c r="DR245" s="86"/>
      <c r="DS245" s="86"/>
      <c r="DT245" s="86"/>
      <c r="DU245" s="86"/>
      <c r="DV245" s="86"/>
      <c r="DW245" s="86"/>
      <c r="DX245" s="86"/>
      <c r="DY245" s="86"/>
      <c r="DZ245" s="86"/>
      <c r="EA245" s="86"/>
      <c r="EB245" s="86"/>
      <c r="EC245" s="86"/>
      <c r="ED245" s="86"/>
      <c r="EE245" s="86"/>
      <c r="EF245" s="86"/>
      <c r="EG245" s="86"/>
      <c r="EH245" s="86"/>
      <c r="EI245" s="86"/>
      <c r="EJ245" s="86"/>
      <c r="EK245" s="86"/>
      <c r="EL245" s="86"/>
      <c r="EM245" s="86"/>
      <c r="EN245" s="86"/>
      <c r="EO245" s="86"/>
      <c r="EP245" s="86"/>
      <c r="EQ245" s="86"/>
      <c r="ER245" s="86"/>
      <c r="ES245" s="86"/>
      <c r="ET245" s="86"/>
      <c r="EU245" s="86"/>
      <c r="EV245" s="86"/>
      <c r="EW245" s="86"/>
      <c r="EX245" s="86"/>
      <c r="EY245" s="86"/>
    </row>
    <row r="246" spans="2:155" ht="14.45" customHeight="1" x14ac:dyDescent="0.25">
      <c r="B246" s="92"/>
      <c r="C246" s="92"/>
      <c r="D246" s="92"/>
      <c r="E246" s="92"/>
      <c r="F246" s="92"/>
      <c r="G246" s="92"/>
      <c r="H246" s="92"/>
      <c r="I246" s="92"/>
      <c r="J246" s="92"/>
      <c r="K246" s="92"/>
      <c r="L246" s="92"/>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c r="DE246" s="86"/>
      <c r="DF246" s="86"/>
      <c r="DG246" s="86"/>
      <c r="DH246" s="86"/>
      <c r="DI246" s="86"/>
      <c r="DJ246" s="86"/>
      <c r="DK246" s="86"/>
      <c r="DL246" s="86"/>
      <c r="DM246" s="86"/>
      <c r="DN246" s="86"/>
      <c r="DO246" s="86"/>
      <c r="DP246" s="86"/>
      <c r="DQ246" s="86"/>
      <c r="DR246" s="86"/>
      <c r="DS246" s="86"/>
      <c r="DT246" s="86"/>
      <c r="DU246" s="86"/>
      <c r="DV246" s="86"/>
      <c r="DW246" s="86"/>
      <c r="DX246" s="86"/>
      <c r="DY246" s="86"/>
      <c r="DZ246" s="86"/>
      <c r="EA246" s="86"/>
      <c r="EB246" s="86"/>
      <c r="EC246" s="86"/>
      <c r="ED246" s="86"/>
      <c r="EE246" s="86"/>
      <c r="EF246" s="86"/>
      <c r="EG246" s="86"/>
      <c r="EH246" s="86"/>
      <c r="EI246" s="86"/>
      <c r="EJ246" s="86"/>
      <c r="EK246" s="86"/>
      <c r="EL246" s="86"/>
      <c r="EM246" s="86"/>
      <c r="EN246" s="86"/>
      <c r="EO246" s="86"/>
      <c r="EP246" s="86"/>
      <c r="EQ246" s="86"/>
      <c r="ER246" s="86"/>
      <c r="ES246" s="86"/>
      <c r="ET246" s="86"/>
      <c r="EU246" s="86"/>
      <c r="EV246" s="86"/>
      <c r="EW246" s="86"/>
      <c r="EX246" s="86"/>
      <c r="EY246" s="86"/>
    </row>
    <row r="247" spans="2:155" ht="14.45" customHeight="1" x14ac:dyDescent="0.25">
      <c r="B247" s="92"/>
      <c r="C247" s="92"/>
      <c r="D247" s="92"/>
      <c r="E247" s="92"/>
      <c r="F247" s="92"/>
      <c r="G247" s="92"/>
      <c r="H247" s="92"/>
      <c r="I247" s="92"/>
      <c r="J247" s="92"/>
      <c r="K247" s="92"/>
      <c r="L247" s="92"/>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c r="DE247" s="86"/>
      <c r="DF247" s="86"/>
      <c r="DG247" s="86"/>
      <c r="DH247" s="86"/>
      <c r="DI247" s="86"/>
      <c r="DJ247" s="86"/>
      <c r="DK247" s="86"/>
      <c r="DL247" s="86"/>
      <c r="DM247" s="86"/>
      <c r="DN247" s="86"/>
      <c r="DO247" s="86"/>
      <c r="DP247" s="86"/>
      <c r="DQ247" s="86"/>
      <c r="DR247" s="86"/>
      <c r="DS247" s="86"/>
      <c r="DT247" s="86"/>
      <c r="DU247" s="86"/>
      <c r="DV247" s="86"/>
      <c r="DW247" s="86"/>
      <c r="DX247" s="86"/>
      <c r="DY247" s="86"/>
      <c r="DZ247" s="86"/>
      <c r="EA247" s="86"/>
      <c r="EB247" s="86"/>
      <c r="EC247" s="86"/>
      <c r="ED247" s="86"/>
      <c r="EE247" s="86"/>
      <c r="EF247" s="86"/>
      <c r="EG247" s="86"/>
      <c r="EH247" s="86"/>
      <c r="EI247" s="86"/>
      <c r="EJ247" s="86"/>
      <c r="EK247" s="86"/>
      <c r="EL247" s="86"/>
      <c r="EM247" s="86"/>
      <c r="EN247" s="86"/>
      <c r="EO247" s="86"/>
      <c r="EP247" s="86"/>
      <c r="EQ247" s="86"/>
      <c r="ER247" s="86"/>
      <c r="ES247" s="86"/>
      <c r="ET247" s="86"/>
      <c r="EU247" s="86"/>
      <c r="EV247" s="86"/>
      <c r="EW247" s="86"/>
      <c r="EX247" s="86"/>
      <c r="EY247" s="86"/>
    </row>
    <row r="248" spans="2:155" ht="14.45" customHeight="1" x14ac:dyDescent="0.25">
      <c r="B248" s="92"/>
      <c r="C248" s="92"/>
      <c r="D248" s="92"/>
      <c r="E248" s="92"/>
      <c r="F248" s="92"/>
      <c r="G248" s="92"/>
      <c r="H248" s="92"/>
      <c r="I248" s="92"/>
      <c r="J248" s="92"/>
      <c r="K248" s="92"/>
      <c r="L248" s="92"/>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c r="DE248" s="86"/>
      <c r="DF248" s="86"/>
      <c r="DG248" s="86"/>
      <c r="DH248" s="86"/>
      <c r="DI248" s="86"/>
      <c r="DJ248" s="86"/>
      <c r="DK248" s="86"/>
      <c r="DL248" s="86"/>
      <c r="DM248" s="86"/>
      <c r="DN248" s="86"/>
      <c r="DO248" s="86"/>
      <c r="DP248" s="86"/>
      <c r="DQ248" s="86"/>
      <c r="DR248" s="86"/>
      <c r="DS248" s="86"/>
      <c r="DT248" s="86"/>
      <c r="DU248" s="86"/>
      <c r="DV248" s="86"/>
      <c r="DW248" s="86"/>
      <c r="DX248" s="86"/>
      <c r="DY248" s="86"/>
      <c r="DZ248" s="86"/>
      <c r="EA248" s="86"/>
      <c r="EB248" s="86"/>
      <c r="EC248" s="86"/>
      <c r="ED248" s="86"/>
      <c r="EE248" s="86"/>
      <c r="EF248" s="86"/>
      <c r="EG248" s="86"/>
      <c r="EH248" s="86"/>
      <c r="EI248" s="86"/>
      <c r="EJ248" s="86"/>
      <c r="EK248" s="86"/>
      <c r="EL248" s="86"/>
      <c r="EM248" s="86"/>
      <c r="EN248" s="86"/>
      <c r="EO248" s="86"/>
      <c r="EP248" s="86"/>
      <c r="EQ248" s="86"/>
      <c r="ER248" s="86"/>
      <c r="ES248" s="86"/>
      <c r="ET248" s="86"/>
      <c r="EU248" s="86"/>
      <c r="EV248" s="86"/>
      <c r="EW248" s="86"/>
      <c r="EX248" s="86"/>
      <c r="EY248" s="86"/>
    </row>
    <row r="249" spans="2:155" ht="14.45" customHeight="1" x14ac:dyDescent="0.25">
      <c r="B249" s="92"/>
      <c r="C249" s="92"/>
      <c r="D249" s="92"/>
      <c r="E249" s="92"/>
      <c r="F249" s="92"/>
      <c r="G249" s="92"/>
      <c r="H249" s="92"/>
      <c r="I249" s="92"/>
      <c r="J249" s="92"/>
      <c r="K249" s="92"/>
      <c r="L249" s="92"/>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c r="DE249" s="86"/>
      <c r="DF249" s="86"/>
      <c r="DG249" s="86"/>
      <c r="DH249" s="86"/>
      <c r="DI249" s="86"/>
      <c r="DJ249" s="86"/>
      <c r="DK249" s="86"/>
      <c r="DL249" s="86"/>
      <c r="DM249" s="86"/>
      <c r="DN249" s="86"/>
      <c r="DO249" s="86"/>
      <c r="DP249" s="86"/>
      <c r="DQ249" s="86"/>
      <c r="DR249" s="86"/>
      <c r="DS249" s="86"/>
      <c r="DT249" s="86"/>
      <c r="DU249" s="86"/>
      <c r="DV249" s="86"/>
      <c r="DW249" s="86"/>
      <c r="DX249" s="86"/>
      <c r="DY249" s="86"/>
      <c r="DZ249" s="86"/>
      <c r="EA249" s="86"/>
      <c r="EB249" s="86"/>
      <c r="EC249" s="86"/>
      <c r="ED249" s="86"/>
      <c r="EE249" s="86"/>
      <c r="EF249" s="86"/>
      <c r="EG249" s="86"/>
      <c r="EH249" s="86"/>
      <c r="EI249" s="86"/>
      <c r="EJ249" s="86"/>
      <c r="EK249" s="86"/>
      <c r="EL249" s="86"/>
      <c r="EM249" s="86"/>
      <c r="EN249" s="86"/>
      <c r="EO249" s="86"/>
      <c r="EP249" s="86"/>
      <c r="EQ249" s="86"/>
      <c r="ER249" s="86"/>
      <c r="ES249" s="86"/>
      <c r="ET249" s="86"/>
      <c r="EU249" s="86"/>
      <c r="EV249" s="86"/>
      <c r="EW249" s="86"/>
      <c r="EX249" s="86"/>
      <c r="EY249" s="86"/>
    </row>
    <row r="250" spans="2:155" ht="14.45" customHeight="1" x14ac:dyDescent="0.25">
      <c r="B250" s="92"/>
      <c r="C250" s="92"/>
      <c r="D250" s="92"/>
      <c r="E250" s="92"/>
      <c r="F250" s="92"/>
      <c r="G250" s="92"/>
      <c r="H250" s="92"/>
      <c r="I250" s="92"/>
      <c r="J250" s="92"/>
      <c r="K250" s="92"/>
      <c r="L250" s="92"/>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c r="DE250" s="86"/>
      <c r="DF250" s="86"/>
      <c r="DG250" s="86"/>
      <c r="DH250" s="86"/>
      <c r="DI250" s="86"/>
      <c r="DJ250" s="86"/>
      <c r="DK250" s="86"/>
      <c r="DL250" s="86"/>
      <c r="DM250" s="86"/>
      <c r="DN250" s="86"/>
      <c r="DO250" s="86"/>
      <c r="DP250" s="86"/>
      <c r="DQ250" s="86"/>
      <c r="DR250" s="86"/>
      <c r="DS250" s="86"/>
      <c r="DT250" s="86"/>
      <c r="DU250" s="86"/>
      <c r="DV250" s="86"/>
      <c r="DW250" s="86"/>
      <c r="DX250" s="86"/>
      <c r="DY250" s="86"/>
      <c r="DZ250" s="86"/>
      <c r="EA250" s="86"/>
      <c r="EB250" s="86"/>
      <c r="EC250" s="86"/>
      <c r="ED250" s="86"/>
      <c r="EE250" s="86"/>
      <c r="EF250" s="86"/>
      <c r="EG250" s="86"/>
      <c r="EH250" s="86"/>
      <c r="EI250" s="86"/>
      <c r="EJ250" s="86"/>
      <c r="EK250" s="86"/>
      <c r="EL250" s="86"/>
      <c r="EM250" s="86"/>
      <c r="EN250" s="86"/>
      <c r="EO250" s="86"/>
      <c r="EP250" s="86"/>
      <c r="EQ250" s="86"/>
      <c r="ER250" s="86"/>
      <c r="ES250" s="86"/>
      <c r="ET250" s="86"/>
      <c r="EU250" s="86"/>
      <c r="EV250" s="86"/>
      <c r="EW250" s="86"/>
      <c r="EX250" s="86"/>
      <c r="EY250" s="86"/>
    </row>
    <row r="251" spans="2:155" ht="14.45" customHeight="1" x14ac:dyDescent="0.25">
      <c r="B251" s="92"/>
      <c r="C251" s="92"/>
      <c r="D251" s="92"/>
      <c r="E251" s="92"/>
      <c r="F251" s="92"/>
      <c r="G251" s="92"/>
      <c r="H251" s="92"/>
      <c r="I251" s="92"/>
      <c r="J251" s="92"/>
      <c r="K251" s="92"/>
      <c r="L251" s="92"/>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c r="DE251" s="86"/>
      <c r="DF251" s="86"/>
      <c r="DG251" s="86"/>
      <c r="DH251" s="86"/>
      <c r="DI251" s="86"/>
      <c r="DJ251" s="86"/>
      <c r="DK251" s="86"/>
      <c r="DL251" s="86"/>
      <c r="DM251" s="86"/>
      <c r="DN251" s="86"/>
      <c r="DO251" s="86"/>
      <c r="DP251" s="86"/>
      <c r="DQ251" s="86"/>
      <c r="DR251" s="86"/>
      <c r="DS251" s="86"/>
      <c r="DT251" s="86"/>
      <c r="DU251" s="86"/>
      <c r="DV251" s="86"/>
      <c r="DW251" s="86"/>
      <c r="DX251" s="86"/>
      <c r="DY251" s="86"/>
      <c r="DZ251" s="86"/>
      <c r="EA251" s="86"/>
      <c r="EB251" s="86"/>
      <c r="EC251" s="86"/>
      <c r="ED251" s="86"/>
      <c r="EE251" s="86"/>
      <c r="EF251" s="86"/>
      <c r="EG251" s="86"/>
      <c r="EH251" s="86"/>
      <c r="EI251" s="86"/>
      <c r="EJ251" s="86"/>
      <c r="EK251" s="86"/>
      <c r="EL251" s="86"/>
      <c r="EM251" s="86"/>
      <c r="EN251" s="86"/>
      <c r="EO251" s="86"/>
      <c r="EP251" s="86"/>
      <c r="EQ251" s="86"/>
      <c r="ER251" s="86"/>
      <c r="ES251" s="86"/>
      <c r="ET251" s="86"/>
      <c r="EU251" s="86"/>
      <c r="EV251" s="86"/>
      <c r="EW251" s="86"/>
      <c r="EX251" s="86"/>
      <c r="EY251" s="86"/>
    </row>
    <row r="252" spans="2:155" ht="14.45" customHeight="1" x14ac:dyDescent="0.25">
      <c r="B252" s="92"/>
      <c r="C252" s="92"/>
      <c r="D252" s="92"/>
      <c r="E252" s="92"/>
      <c r="F252" s="92"/>
      <c r="G252" s="92"/>
      <c r="H252" s="92"/>
      <c r="I252" s="92"/>
      <c r="J252" s="92"/>
      <c r="K252" s="92"/>
      <c r="L252" s="92"/>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c r="DE252" s="86"/>
      <c r="DF252" s="86"/>
      <c r="DG252" s="86"/>
      <c r="DH252" s="86"/>
      <c r="DI252" s="86"/>
      <c r="DJ252" s="86"/>
      <c r="DK252" s="86"/>
      <c r="DL252" s="86"/>
      <c r="DM252" s="86"/>
      <c r="DN252" s="86"/>
      <c r="DO252" s="86"/>
      <c r="DP252" s="86"/>
      <c r="DQ252" s="86"/>
      <c r="DR252" s="86"/>
      <c r="DS252" s="86"/>
      <c r="DT252" s="86"/>
      <c r="DU252" s="86"/>
      <c r="DV252" s="86"/>
      <c r="DW252" s="86"/>
      <c r="DX252" s="86"/>
      <c r="DY252" s="86"/>
      <c r="DZ252" s="86"/>
      <c r="EA252" s="86"/>
      <c r="EB252" s="86"/>
      <c r="EC252" s="86"/>
      <c r="ED252" s="86"/>
      <c r="EE252" s="86"/>
      <c r="EF252" s="86"/>
      <c r="EG252" s="86"/>
      <c r="EH252" s="86"/>
      <c r="EI252" s="86"/>
      <c r="EJ252" s="86"/>
      <c r="EK252" s="86"/>
      <c r="EL252" s="86"/>
      <c r="EM252" s="86"/>
      <c r="EN252" s="86"/>
      <c r="EO252" s="86"/>
      <c r="EP252" s="86"/>
      <c r="EQ252" s="86"/>
      <c r="ER252" s="86"/>
      <c r="ES252" s="86"/>
      <c r="ET252" s="86"/>
      <c r="EU252" s="86"/>
      <c r="EV252" s="86"/>
      <c r="EW252" s="86"/>
      <c r="EX252" s="86"/>
      <c r="EY252" s="86"/>
    </row>
    <row r="253" spans="2:155" ht="14.45" customHeight="1" x14ac:dyDescent="0.25">
      <c r="B253" s="92"/>
      <c r="C253" s="92"/>
      <c r="D253" s="92"/>
      <c r="E253" s="92"/>
      <c r="F253" s="92"/>
      <c r="G253" s="92"/>
      <c r="H253" s="92"/>
      <c r="I253" s="92"/>
      <c r="J253" s="92"/>
      <c r="K253" s="92"/>
      <c r="L253" s="92"/>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c r="DE253" s="86"/>
      <c r="DF253" s="86"/>
      <c r="DG253" s="86"/>
      <c r="DH253" s="86"/>
      <c r="DI253" s="86"/>
      <c r="DJ253" s="86"/>
      <c r="DK253" s="86"/>
      <c r="DL253" s="86"/>
      <c r="DM253" s="86"/>
      <c r="DN253" s="86"/>
      <c r="DO253" s="86"/>
      <c r="DP253" s="86"/>
      <c r="DQ253" s="86"/>
      <c r="DR253" s="86"/>
      <c r="DS253" s="86"/>
      <c r="DT253" s="86"/>
      <c r="DU253" s="86"/>
      <c r="DV253" s="86"/>
      <c r="DW253" s="86"/>
      <c r="DX253" s="86"/>
      <c r="DY253" s="86"/>
      <c r="DZ253" s="86"/>
      <c r="EA253" s="86"/>
      <c r="EB253" s="86"/>
      <c r="EC253" s="86"/>
      <c r="ED253" s="86"/>
      <c r="EE253" s="86"/>
      <c r="EF253" s="86"/>
      <c r="EG253" s="86"/>
      <c r="EH253" s="86"/>
      <c r="EI253" s="86"/>
      <c r="EJ253" s="86"/>
      <c r="EK253" s="86"/>
      <c r="EL253" s="86"/>
      <c r="EM253" s="86"/>
      <c r="EN253" s="86"/>
      <c r="EO253" s="86"/>
      <c r="EP253" s="86"/>
      <c r="EQ253" s="86"/>
      <c r="ER253" s="86"/>
      <c r="ES253" s="86"/>
      <c r="ET253" s="86"/>
      <c r="EU253" s="86"/>
      <c r="EV253" s="86"/>
      <c r="EW253" s="86"/>
      <c r="EX253" s="86"/>
      <c r="EY253" s="86"/>
    </row>
    <row r="254" spans="2:155" ht="14.45" customHeight="1" x14ac:dyDescent="0.25">
      <c r="B254" s="92"/>
      <c r="C254" s="92"/>
      <c r="D254" s="92"/>
      <c r="E254" s="92"/>
      <c r="F254" s="92"/>
      <c r="G254" s="92"/>
      <c r="H254" s="92"/>
      <c r="I254" s="92"/>
      <c r="J254" s="92"/>
      <c r="K254" s="92"/>
      <c r="L254" s="92"/>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c r="DE254" s="86"/>
      <c r="DF254" s="86"/>
      <c r="DG254" s="86"/>
      <c r="DH254" s="86"/>
      <c r="DI254" s="86"/>
      <c r="DJ254" s="86"/>
      <c r="DK254" s="86"/>
      <c r="DL254" s="86"/>
      <c r="DM254" s="86"/>
      <c r="DN254" s="86"/>
      <c r="DO254" s="86"/>
      <c r="DP254" s="86"/>
      <c r="DQ254" s="86"/>
      <c r="DR254" s="86"/>
      <c r="DS254" s="86"/>
      <c r="DT254" s="86"/>
      <c r="DU254" s="86"/>
      <c r="DV254" s="86"/>
      <c r="DW254" s="86"/>
      <c r="DX254" s="86"/>
      <c r="DY254" s="86"/>
      <c r="DZ254" s="86"/>
      <c r="EA254" s="86"/>
      <c r="EB254" s="86"/>
      <c r="EC254" s="86"/>
      <c r="ED254" s="86"/>
      <c r="EE254" s="86"/>
      <c r="EF254" s="86"/>
      <c r="EG254" s="86"/>
      <c r="EH254" s="86"/>
      <c r="EI254" s="86"/>
      <c r="EJ254" s="86"/>
      <c r="EK254" s="86"/>
      <c r="EL254" s="86"/>
      <c r="EM254" s="86"/>
      <c r="EN254" s="86"/>
      <c r="EO254" s="86"/>
      <c r="EP254" s="86"/>
      <c r="EQ254" s="86"/>
      <c r="ER254" s="86"/>
      <c r="ES254" s="86"/>
      <c r="ET254" s="86"/>
      <c r="EU254" s="86"/>
      <c r="EV254" s="86"/>
      <c r="EW254" s="86"/>
      <c r="EX254" s="86"/>
      <c r="EY254" s="86"/>
    </row>
    <row r="255" spans="2:155" ht="14.45" customHeight="1" x14ac:dyDescent="0.25">
      <c r="B255" s="92"/>
      <c r="C255" s="92"/>
      <c r="D255" s="92"/>
      <c r="E255" s="92"/>
      <c r="F255" s="92"/>
      <c r="G255" s="92"/>
      <c r="H255" s="92"/>
      <c r="I255" s="92"/>
      <c r="J255" s="92"/>
      <c r="K255" s="92"/>
      <c r="L255" s="92"/>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c r="DE255" s="86"/>
      <c r="DF255" s="86"/>
      <c r="DG255" s="86"/>
      <c r="DH255" s="86"/>
      <c r="DI255" s="86"/>
      <c r="DJ255" s="86"/>
      <c r="DK255" s="86"/>
      <c r="DL255" s="86"/>
      <c r="DM255" s="86"/>
      <c r="DN255" s="86"/>
      <c r="DO255" s="86"/>
      <c r="DP255" s="86"/>
      <c r="DQ255" s="86"/>
      <c r="DR255" s="86"/>
      <c r="DS255" s="86"/>
      <c r="DT255" s="86"/>
      <c r="DU255" s="86"/>
      <c r="DV255" s="86"/>
      <c r="DW255" s="86"/>
      <c r="DX255" s="86"/>
      <c r="DY255" s="86"/>
      <c r="DZ255" s="86"/>
      <c r="EA255" s="86"/>
      <c r="EB255" s="86"/>
      <c r="EC255" s="86"/>
      <c r="ED255" s="86"/>
      <c r="EE255" s="86"/>
      <c r="EF255" s="86"/>
      <c r="EG255" s="86"/>
      <c r="EH255" s="86"/>
      <c r="EI255" s="86"/>
      <c r="EJ255" s="86"/>
      <c r="EK255" s="86"/>
      <c r="EL255" s="86"/>
      <c r="EM255" s="86"/>
      <c r="EN255" s="86"/>
      <c r="EO255" s="86"/>
      <c r="EP255" s="86"/>
      <c r="EQ255" s="86"/>
      <c r="ER255" s="86"/>
      <c r="ES255" s="86"/>
      <c r="ET255" s="86"/>
      <c r="EU255" s="86"/>
      <c r="EV255" s="86"/>
      <c r="EW255" s="86"/>
      <c r="EX255" s="86"/>
      <c r="EY255" s="86"/>
    </row>
    <row r="256" spans="2:155" ht="14.45" customHeight="1" x14ac:dyDescent="0.25">
      <c r="B256" s="92"/>
      <c r="C256" s="92"/>
      <c r="D256" s="92"/>
      <c r="E256" s="92"/>
      <c r="F256" s="92"/>
      <c r="G256" s="92"/>
      <c r="H256" s="92"/>
      <c r="I256" s="92"/>
      <c r="J256" s="92"/>
      <c r="K256" s="92"/>
      <c r="L256" s="92"/>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c r="DE256" s="86"/>
      <c r="DF256" s="86"/>
      <c r="DG256" s="86"/>
      <c r="DH256" s="86"/>
      <c r="DI256" s="86"/>
      <c r="DJ256" s="86"/>
      <c r="DK256" s="86"/>
      <c r="DL256" s="86"/>
      <c r="DM256" s="86"/>
      <c r="DN256" s="86"/>
      <c r="DO256" s="86"/>
      <c r="DP256" s="86"/>
      <c r="DQ256" s="86"/>
      <c r="DR256" s="86"/>
      <c r="DS256" s="86"/>
      <c r="DT256" s="86"/>
      <c r="DU256" s="86"/>
      <c r="DV256" s="86"/>
      <c r="DW256" s="86"/>
      <c r="DX256" s="86"/>
      <c r="DY256" s="86"/>
      <c r="DZ256" s="86"/>
      <c r="EA256" s="86"/>
      <c r="EB256" s="86"/>
      <c r="EC256" s="86"/>
      <c r="ED256" s="86"/>
      <c r="EE256" s="86"/>
      <c r="EF256" s="86"/>
      <c r="EG256" s="86"/>
      <c r="EH256" s="86"/>
      <c r="EI256" s="86"/>
      <c r="EJ256" s="86"/>
      <c r="EK256" s="86"/>
      <c r="EL256" s="86"/>
      <c r="EM256" s="86"/>
      <c r="EN256" s="86"/>
      <c r="EO256" s="86"/>
      <c r="EP256" s="86"/>
      <c r="EQ256" s="86"/>
      <c r="ER256" s="86"/>
      <c r="ES256" s="86"/>
      <c r="ET256" s="86"/>
      <c r="EU256" s="86"/>
      <c r="EV256" s="86"/>
      <c r="EW256" s="86"/>
      <c r="EX256" s="86"/>
      <c r="EY256" s="86"/>
    </row>
    <row r="257" spans="2:155" ht="14.45" customHeight="1" x14ac:dyDescent="0.25">
      <c r="B257" s="92"/>
      <c r="C257" s="92"/>
      <c r="D257" s="92"/>
      <c r="E257" s="92"/>
      <c r="F257" s="92"/>
      <c r="G257" s="92"/>
      <c r="H257" s="92"/>
      <c r="I257" s="92"/>
      <c r="J257" s="92"/>
      <c r="K257" s="92"/>
      <c r="L257" s="92"/>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c r="DE257" s="86"/>
      <c r="DF257" s="86"/>
      <c r="DG257" s="86"/>
      <c r="DH257" s="86"/>
      <c r="DI257" s="86"/>
      <c r="DJ257" s="86"/>
      <c r="DK257" s="86"/>
      <c r="DL257" s="86"/>
      <c r="DM257" s="86"/>
      <c r="DN257" s="86"/>
      <c r="DO257" s="86"/>
      <c r="DP257" s="86"/>
      <c r="DQ257" s="86"/>
      <c r="DR257" s="86"/>
      <c r="DS257" s="86"/>
      <c r="DT257" s="86"/>
      <c r="DU257" s="86"/>
      <c r="DV257" s="86"/>
      <c r="DW257" s="86"/>
      <c r="DX257" s="86"/>
      <c r="DY257" s="86"/>
      <c r="DZ257" s="86"/>
      <c r="EA257" s="86"/>
      <c r="EB257" s="86"/>
      <c r="EC257" s="86"/>
      <c r="ED257" s="86"/>
      <c r="EE257" s="86"/>
      <c r="EF257" s="86"/>
      <c r="EG257" s="86"/>
      <c r="EH257" s="86"/>
      <c r="EI257" s="86"/>
      <c r="EJ257" s="86"/>
      <c r="EK257" s="86"/>
      <c r="EL257" s="86"/>
      <c r="EM257" s="86"/>
      <c r="EN257" s="86"/>
      <c r="EO257" s="86"/>
      <c r="EP257" s="86"/>
      <c r="EQ257" s="86"/>
      <c r="ER257" s="86"/>
      <c r="ES257" s="86"/>
      <c r="ET257" s="86"/>
      <c r="EU257" s="86"/>
      <c r="EV257" s="86"/>
      <c r="EW257" s="86"/>
      <c r="EX257" s="86"/>
      <c r="EY257" s="86"/>
    </row>
    <row r="258" spans="2:155" ht="14.45" customHeight="1" x14ac:dyDescent="0.25">
      <c r="B258" s="92"/>
      <c r="C258" s="92"/>
      <c r="D258" s="92"/>
      <c r="E258" s="92"/>
      <c r="F258" s="92"/>
      <c r="G258" s="92"/>
      <c r="H258" s="92"/>
      <c r="I258" s="92"/>
      <c r="J258" s="92"/>
      <c r="K258" s="92"/>
      <c r="L258" s="92"/>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c r="DE258" s="86"/>
      <c r="DF258" s="86"/>
      <c r="DG258" s="86"/>
      <c r="DH258" s="86"/>
      <c r="DI258" s="86"/>
      <c r="DJ258" s="86"/>
      <c r="DK258" s="86"/>
      <c r="DL258" s="86"/>
      <c r="DM258" s="86"/>
      <c r="DN258" s="86"/>
      <c r="DO258" s="86"/>
      <c r="DP258" s="86"/>
      <c r="DQ258" s="86"/>
      <c r="DR258" s="86"/>
      <c r="DS258" s="86"/>
      <c r="DT258" s="86"/>
      <c r="DU258" s="86"/>
      <c r="DV258" s="86"/>
      <c r="DW258" s="86"/>
      <c r="DX258" s="86"/>
      <c r="DY258" s="86"/>
      <c r="DZ258" s="86"/>
      <c r="EA258" s="86"/>
      <c r="EB258" s="86"/>
      <c r="EC258" s="86"/>
      <c r="ED258" s="86"/>
      <c r="EE258" s="86"/>
      <c r="EF258" s="86"/>
      <c r="EG258" s="86"/>
      <c r="EH258" s="86"/>
      <c r="EI258" s="86"/>
      <c r="EJ258" s="86"/>
      <c r="EK258" s="86"/>
      <c r="EL258" s="86"/>
      <c r="EM258" s="86"/>
      <c r="EN258" s="86"/>
      <c r="EO258" s="86"/>
      <c r="EP258" s="86"/>
      <c r="EQ258" s="86"/>
      <c r="ER258" s="86"/>
      <c r="ES258" s="86"/>
      <c r="ET258" s="86"/>
      <c r="EU258" s="86"/>
      <c r="EV258" s="86"/>
      <c r="EW258" s="86"/>
      <c r="EX258" s="86"/>
      <c r="EY258" s="86"/>
    </row>
    <row r="259" spans="2:155" ht="14.45" customHeight="1" x14ac:dyDescent="0.25">
      <c r="B259" s="92"/>
      <c r="C259" s="92"/>
      <c r="D259" s="92"/>
      <c r="E259" s="92"/>
      <c r="F259" s="92"/>
      <c r="G259" s="92"/>
      <c r="H259" s="92"/>
      <c r="I259" s="92"/>
      <c r="J259" s="92"/>
      <c r="K259" s="92"/>
      <c r="L259" s="92"/>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c r="DE259" s="86"/>
      <c r="DF259" s="86"/>
      <c r="DG259" s="86"/>
      <c r="DH259" s="86"/>
      <c r="DI259" s="86"/>
      <c r="DJ259" s="86"/>
      <c r="DK259" s="86"/>
      <c r="DL259" s="86"/>
      <c r="DM259" s="86"/>
      <c r="DN259" s="86"/>
      <c r="DO259" s="86"/>
      <c r="DP259" s="86"/>
      <c r="DQ259" s="86"/>
      <c r="DR259" s="86"/>
      <c r="DS259" s="86"/>
      <c r="DT259" s="86"/>
      <c r="DU259" s="86"/>
      <c r="DV259" s="86"/>
      <c r="DW259" s="86"/>
      <c r="DX259" s="86"/>
      <c r="DY259" s="86"/>
      <c r="DZ259" s="86"/>
      <c r="EA259" s="86"/>
      <c r="EB259" s="86"/>
      <c r="EC259" s="86"/>
      <c r="ED259" s="86"/>
      <c r="EE259" s="86"/>
      <c r="EF259" s="86"/>
      <c r="EG259" s="86"/>
      <c r="EH259" s="86"/>
      <c r="EI259" s="86"/>
      <c r="EJ259" s="86"/>
      <c r="EK259" s="86"/>
      <c r="EL259" s="86"/>
      <c r="EM259" s="86"/>
      <c r="EN259" s="86"/>
      <c r="EO259" s="86"/>
      <c r="EP259" s="86"/>
      <c r="EQ259" s="86"/>
      <c r="ER259" s="86"/>
      <c r="ES259" s="86"/>
      <c r="ET259" s="86"/>
      <c r="EU259" s="86"/>
      <c r="EV259" s="86"/>
      <c r="EW259" s="86"/>
      <c r="EX259" s="86"/>
      <c r="EY259" s="86"/>
    </row>
    <row r="260" spans="2:155" ht="14.45" customHeight="1" x14ac:dyDescent="0.25">
      <c r="B260" s="92"/>
      <c r="C260" s="92"/>
      <c r="D260" s="92"/>
      <c r="E260" s="92"/>
      <c r="F260" s="92"/>
      <c r="G260" s="92"/>
      <c r="H260" s="92"/>
      <c r="I260" s="92"/>
      <c r="J260" s="92"/>
      <c r="K260" s="92"/>
      <c r="L260" s="92"/>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row>
    <row r="261" spans="2:155" ht="14.45" customHeight="1" x14ac:dyDescent="0.25">
      <c r="B261" s="92"/>
      <c r="C261" s="92"/>
      <c r="D261" s="92"/>
      <c r="E261" s="92"/>
      <c r="F261" s="92"/>
      <c r="G261" s="92"/>
      <c r="H261" s="92"/>
      <c r="I261" s="92"/>
      <c r="J261" s="92"/>
      <c r="K261" s="92"/>
      <c r="L261" s="92"/>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c r="DE261" s="86"/>
      <c r="DF261" s="86"/>
      <c r="DG261" s="86"/>
      <c r="DH261" s="86"/>
      <c r="DI261" s="86"/>
      <c r="DJ261" s="86"/>
      <c r="DK261" s="86"/>
      <c r="DL261" s="86"/>
      <c r="DM261" s="86"/>
      <c r="DN261" s="86"/>
      <c r="DO261" s="86"/>
      <c r="DP261" s="86"/>
      <c r="DQ261" s="86"/>
      <c r="DR261" s="86"/>
      <c r="DS261" s="86"/>
      <c r="DT261" s="86"/>
      <c r="DU261" s="86"/>
      <c r="DV261" s="86"/>
      <c r="DW261" s="86"/>
      <c r="DX261" s="86"/>
      <c r="DY261" s="86"/>
      <c r="DZ261" s="86"/>
      <c r="EA261" s="86"/>
      <c r="EB261" s="86"/>
      <c r="EC261" s="86"/>
      <c r="ED261" s="86"/>
      <c r="EE261" s="86"/>
      <c r="EF261" s="86"/>
      <c r="EG261" s="86"/>
      <c r="EH261" s="86"/>
      <c r="EI261" s="86"/>
      <c r="EJ261" s="86"/>
      <c r="EK261" s="86"/>
      <c r="EL261" s="86"/>
      <c r="EM261" s="86"/>
      <c r="EN261" s="86"/>
      <c r="EO261" s="86"/>
      <c r="EP261" s="86"/>
      <c r="EQ261" s="86"/>
      <c r="ER261" s="86"/>
      <c r="ES261" s="86"/>
      <c r="ET261" s="86"/>
      <c r="EU261" s="86"/>
      <c r="EV261" s="86"/>
      <c r="EW261" s="86"/>
      <c r="EX261" s="86"/>
      <c r="EY261" s="86"/>
    </row>
    <row r="262" spans="2:155" ht="14.45" customHeight="1" x14ac:dyDescent="0.25">
      <c r="B262" s="92"/>
      <c r="C262" s="92"/>
      <c r="D262" s="92"/>
      <c r="E262" s="92"/>
      <c r="F262" s="92"/>
      <c r="G262" s="92"/>
      <c r="H262" s="92"/>
      <c r="I262" s="92"/>
      <c r="J262" s="92"/>
      <c r="K262" s="92"/>
      <c r="L262" s="92"/>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c r="DE262" s="86"/>
      <c r="DF262" s="86"/>
      <c r="DG262" s="86"/>
      <c r="DH262" s="86"/>
      <c r="DI262" s="86"/>
      <c r="DJ262" s="86"/>
      <c r="DK262" s="86"/>
      <c r="DL262" s="86"/>
      <c r="DM262" s="86"/>
      <c r="DN262" s="86"/>
      <c r="DO262" s="86"/>
      <c r="DP262" s="86"/>
      <c r="DQ262" s="86"/>
      <c r="DR262" s="86"/>
      <c r="DS262" s="86"/>
      <c r="DT262" s="86"/>
      <c r="DU262" s="86"/>
      <c r="DV262" s="86"/>
      <c r="DW262" s="86"/>
      <c r="DX262" s="86"/>
      <c r="DY262" s="86"/>
      <c r="DZ262" s="86"/>
      <c r="EA262" s="86"/>
      <c r="EB262" s="86"/>
      <c r="EC262" s="86"/>
      <c r="ED262" s="86"/>
      <c r="EE262" s="86"/>
      <c r="EF262" s="86"/>
      <c r="EG262" s="86"/>
      <c r="EH262" s="86"/>
      <c r="EI262" s="86"/>
      <c r="EJ262" s="86"/>
      <c r="EK262" s="86"/>
      <c r="EL262" s="86"/>
      <c r="EM262" s="86"/>
      <c r="EN262" s="86"/>
      <c r="EO262" s="86"/>
      <c r="EP262" s="86"/>
      <c r="EQ262" s="86"/>
      <c r="ER262" s="86"/>
      <c r="ES262" s="86"/>
      <c r="ET262" s="86"/>
      <c r="EU262" s="86"/>
      <c r="EV262" s="86"/>
      <c r="EW262" s="86"/>
      <c r="EX262" s="86"/>
      <c r="EY262" s="86"/>
    </row>
    <row r="263" spans="2:155" ht="14.45" customHeight="1" x14ac:dyDescent="0.25">
      <c r="B263" s="92"/>
      <c r="C263" s="92"/>
      <c r="D263" s="92"/>
      <c r="E263" s="92"/>
      <c r="F263" s="92"/>
      <c r="G263" s="92"/>
      <c r="H263" s="92"/>
      <c r="I263" s="92"/>
      <c r="J263" s="92"/>
      <c r="K263" s="92"/>
      <c r="L263" s="92"/>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c r="DE263" s="86"/>
      <c r="DF263" s="86"/>
      <c r="DG263" s="86"/>
      <c r="DH263" s="86"/>
      <c r="DI263" s="86"/>
      <c r="DJ263" s="86"/>
      <c r="DK263" s="86"/>
      <c r="DL263" s="86"/>
      <c r="DM263" s="86"/>
      <c r="DN263" s="86"/>
      <c r="DO263" s="86"/>
      <c r="DP263" s="86"/>
      <c r="DQ263" s="86"/>
      <c r="DR263" s="86"/>
      <c r="DS263" s="86"/>
      <c r="DT263" s="86"/>
      <c r="DU263" s="86"/>
      <c r="DV263" s="86"/>
      <c r="DW263" s="86"/>
      <c r="DX263" s="86"/>
      <c r="DY263" s="86"/>
      <c r="DZ263" s="86"/>
      <c r="EA263" s="86"/>
      <c r="EB263" s="86"/>
      <c r="EC263" s="86"/>
      <c r="ED263" s="86"/>
      <c r="EE263" s="86"/>
      <c r="EF263" s="86"/>
      <c r="EG263" s="86"/>
      <c r="EH263" s="86"/>
      <c r="EI263" s="86"/>
      <c r="EJ263" s="86"/>
      <c r="EK263" s="86"/>
      <c r="EL263" s="86"/>
      <c r="EM263" s="86"/>
      <c r="EN263" s="86"/>
      <c r="EO263" s="86"/>
      <c r="EP263" s="86"/>
      <c r="EQ263" s="86"/>
      <c r="ER263" s="86"/>
      <c r="ES263" s="86"/>
      <c r="ET263" s="86"/>
      <c r="EU263" s="86"/>
      <c r="EV263" s="86"/>
      <c r="EW263" s="86"/>
      <c r="EX263" s="86"/>
      <c r="EY263" s="86"/>
    </row>
    <row r="264" spans="2:155" ht="14.45" customHeight="1" x14ac:dyDescent="0.25">
      <c r="B264" s="92"/>
      <c r="C264" s="92"/>
      <c r="D264" s="92"/>
      <c r="E264" s="92"/>
      <c r="F264" s="92"/>
      <c r="G264" s="92"/>
      <c r="H264" s="92"/>
      <c r="I264" s="92"/>
      <c r="J264" s="92"/>
      <c r="K264" s="92"/>
      <c r="L264" s="92"/>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c r="DE264" s="86"/>
      <c r="DF264" s="86"/>
      <c r="DG264" s="86"/>
      <c r="DH264" s="86"/>
      <c r="DI264" s="86"/>
      <c r="DJ264" s="86"/>
      <c r="DK264" s="86"/>
      <c r="DL264" s="86"/>
      <c r="DM264" s="86"/>
      <c r="DN264" s="86"/>
      <c r="DO264" s="86"/>
      <c r="DP264" s="86"/>
      <c r="DQ264" s="86"/>
      <c r="DR264" s="86"/>
      <c r="DS264" s="86"/>
      <c r="DT264" s="86"/>
      <c r="DU264" s="86"/>
      <c r="DV264" s="86"/>
      <c r="DW264" s="86"/>
      <c r="DX264" s="86"/>
      <c r="DY264" s="86"/>
      <c r="DZ264" s="86"/>
      <c r="EA264" s="86"/>
      <c r="EB264" s="86"/>
      <c r="EC264" s="86"/>
      <c r="ED264" s="86"/>
      <c r="EE264" s="86"/>
      <c r="EF264" s="86"/>
      <c r="EG264" s="86"/>
      <c r="EH264" s="86"/>
      <c r="EI264" s="86"/>
      <c r="EJ264" s="86"/>
      <c r="EK264" s="86"/>
      <c r="EL264" s="86"/>
      <c r="EM264" s="86"/>
      <c r="EN264" s="86"/>
      <c r="EO264" s="86"/>
      <c r="EP264" s="86"/>
      <c r="EQ264" s="86"/>
      <c r="ER264" s="86"/>
      <c r="ES264" s="86"/>
      <c r="ET264" s="86"/>
      <c r="EU264" s="86"/>
      <c r="EV264" s="86"/>
      <c r="EW264" s="86"/>
      <c r="EX264" s="86"/>
      <c r="EY264" s="86"/>
    </row>
    <row r="265" spans="2:155" ht="14.45" customHeight="1" x14ac:dyDescent="0.25">
      <c r="B265" s="92"/>
      <c r="C265" s="92"/>
      <c r="D265" s="92"/>
      <c r="E265" s="92"/>
      <c r="F265" s="92"/>
      <c r="G265" s="92"/>
      <c r="H265" s="92"/>
      <c r="I265" s="92"/>
      <c r="J265" s="92"/>
      <c r="K265" s="92"/>
      <c r="L265" s="92"/>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c r="DE265" s="86"/>
      <c r="DF265" s="86"/>
      <c r="DG265" s="86"/>
      <c r="DH265" s="86"/>
      <c r="DI265" s="86"/>
      <c r="DJ265" s="86"/>
      <c r="DK265" s="86"/>
      <c r="DL265" s="86"/>
      <c r="DM265" s="86"/>
      <c r="DN265" s="86"/>
      <c r="DO265" s="86"/>
      <c r="DP265" s="86"/>
      <c r="DQ265" s="86"/>
      <c r="DR265" s="86"/>
      <c r="DS265" s="86"/>
      <c r="DT265" s="86"/>
      <c r="DU265" s="86"/>
      <c r="DV265" s="86"/>
      <c r="DW265" s="86"/>
      <c r="DX265" s="86"/>
      <c r="DY265" s="86"/>
      <c r="DZ265" s="86"/>
      <c r="EA265" s="86"/>
      <c r="EB265" s="86"/>
      <c r="EC265" s="86"/>
      <c r="ED265" s="86"/>
      <c r="EE265" s="86"/>
      <c r="EF265" s="86"/>
      <c r="EG265" s="86"/>
      <c r="EH265" s="86"/>
      <c r="EI265" s="86"/>
      <c r="EJ265" s="86"/>
      <c r="EK265" s="86"/>
      <c r="EL265" s="86"/>
      <c r="EM265" s="86"/>
      <c r="EN265" s="86"/>
      <c r="EO265" s="86"/>
      <c r="EP265" s="86"/>
      <c r="EQ265" s="86"/>
      <c r="ER265" s="86"/>
      <c r="ES265" s="86"/>
      <c r="ET265" s="86"/>
      <c r="EU265" s="86"/>
      <c r="EV265" s="86"/>
      <c r="EW265" s="86"/>
      <c r="EX265" s="86"/>
      <c r="EY265" s="86"/>
    </row>
    <row r="266" spans="2:155" ht="14.45" customHeight="1" x14ac:dyDescent="0.25">
      <c r="B266" s="92"/>
      <c r="C266" s="92"/>
      <c r="D266" s="92"/>
      <c r="E266" s="92"/>
      <c r="F266" s="92"/>
      <c r="G266" s="92"/>
      <c r="H266" s="92"/>
      <c r="I266" s="92"/>
      <c r="J266" s="92"/>
      <c r="K266" s="92"/>
      <c r="L266" s="92"/>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c r="DE266" s="86"/>
      <c r="DF266" s="86"/>
      <c r="DG266" s="86"/>
      <c r="DH266" s="86"/>
      <c r="DI266" s="86"/>
      <c r="DJ266" s="86"/>
      <c r="DK266" s="86"/>
      <c r="DL266" s="86"/>
      <c r="DM266" s="86"/>
      <c r="DN266" s="86"/>
      <c r="DO266" s="86"/>
      <c r="DP266" s="86"/>
      <c r="DQ266" s="86"/>
      <c r="DR266" s="86"/>
      <c r="DS266" s="86"/>
      <c r="DT266" s="86"/>
      <c r="DU266" s="86"/>
      <c r="DV266" s="86"/>
      <c r="DW266" s="86"/>
      <c r="DX266" s="86"/>
      <c r="DY266" s="86"/>
      <c r="DZ266" s="86"/>
      <c r="EA266" s="86"/>
      <c r="EB266" s="86"/>
      <c r="EC266" s="86"/>
      <c r="ED266" s="86"/>
      <c r="EE266" s="86"/>
      <c r="EF266" s="86"/>
      <c r="EG266" s="86"/>
      <c r="EH266" s="86"/>
      <c r="EI266" s="86"/>
      <c r="EJ266" s="86"/>
      <c r="EK266" s="86"/>
      <c r="EL266" s="86"/>
      <c r="EM266" s="86"/>
      <c r="EN266" s="86"/>
      <c r="EO266" s="86"/>
      <c r="EP266" s="86"/>
      <c r="EQ266" s="86"/>
      <c r="ER266" s="86"/>
      <c r="ES266" s="86"/>
      <c r="ET266" s="86"/>
      <c r="EU266" s="86"/>
      <c r="EV266" s="86"/>
      <c r="EW266" s="86"/>
      <c r="EX266" s="86"/>
      <c r="EY266" s="86"/>
    </row>
    <row r="267" spans="2:155" ht="14.45" customHeight="1" x14ac:dyDescent="0.25">
      <c r="B267" s="92"/>
      <c r="C267" s="92"/>
      <c r="D267" s="92"/>
      <c r="E267" s="92"/>
      <c r="F267" s="92"/>
      <c r="G267" s="92"/>
      <c r="H267" s="92"/>
      <c r="I267" s="92"/>
      <c r="J267" s="92"/>
      <c r="K267" s="92"/>
      <c r="L267" s="92"/>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c r="DE267" s="86"/>
      <c r="DF267" s="86"/>
      <c r="DG267" s="86"/>
      <c r="DH267" s="86"/>
      <c r="DI267" s="86"/>
      <c r="DJ267" s="86"/>
      <c r="DK267" s="86"/>
      <c r="DL267" s="86"/>
      <c r="DM267" s="86"/>
      <c r="DN267" s="86"/>
      <c r="DO267" s="86"/>
      <c r="DP267" s="86"/>
      <c r="DQ267" s="86"/>
      <c r="DR267" s="86"/>
      <c r="DS267" s="86"/>
      <c r="DT267" s="86"/>
      <c r="DU267" s="86"/>
      <c r="DV267" s="86"/>
      <c r="DW267" s="86"/>
      <c r="DX267" s="86"/>
      <c r="DY267" s="86"/>
      <c r="DZ267" s="86"/>
      <c r="EA267" s="86"/>
      <c r="EB267" s="86"/>
      <c r="EC267" s="86"/>
      <c r="ED267" s="86"/>
      <c r="EE267" s="86"/>
      <c r="EF267" s="86"/>
      <c r="EG267" s="86"/>
      <c r="EH267" s="86"/>
      <c r="EI267" s="86"/>
      <c r="EJ267" s="86"/>
      <c r="EK267" s="86"/>
      <c r="EL267" s="86"/>
      <c r="EM267" s="86"/>
      <c r="EN267" s="86"/>
      <c r="EO267" s="86"/>
      <c r="EP267" s="86"/>
      <c r="EQ267" s="86"/>
      <c r="ER267" s="86"/>
      <c r="ES267" s="86"/>
      <c r="ET267" s="86"/>
      <c r="EU267" s="86"/>
      <c r="EV267" s="86"/>
      <c r="EW267" s="86"/>
      <c r="EX267" s="86"/>
      <c r="EY267" s="86"/>
    </row>
    <row r="268" spans="2:155" ht="14.45" customHeight="1" x14ac:dyDescent="0.25">
      <c r="B268" s="92"/>
      <c r="C268" s="92"/>
      <c r="D268" s="92"/>
      <c r="E268" s="92"/>
      <c r="F268" s="92"/>
      <c r="G268" s="92"/>
      <c r="H268" s="92"/>
      <c r="I268" s="92"/>
      <c r="J268" s="92"/>
      <c r="K268" s="92"/>
      <c r="L268" s="92"/>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c r="DE268" s="86"/>
      <c r="DF268" s="86"/>
      <c r="DG268" s="86"/>
      <c r="DH268" s="86"/>
      <c r="DI268" s="86"/>
      <c r="DJ268" s="86"/>
      <c r="DK268" s="86"/>
      <c r="DL268" s="86"/>
      <c r="DM268" s="86"/>
      <c r="DN268" s="86"/>
      <c r="DO268" s="86"/>
      <c r="DP268" s="86"/>
      <c r="DQ268" s="86"/>
      <c r="DR268" s="86"/>
      <c r="DS268" s="86"/>
      <c r="DT268" s="86"/>
      <c r="DU268" s="86"/>
      <c r="DV268" s="86"/>
      <c r="DW268" s="86"/>
      <c r="DX268" s="86"/>
      <c r="DY268" s="86"/>
      <c r="DZ268" s="86"/>
      <c r="EA268" s="86"/>
      <c r="EB268" s="86"/>
      <c r="EC268" s="86"/>
      <c r="ED268" s="86"/>
      <c r="EE268" s="86"/>
      <c r="EF268" s="86"/>
      <c r="EG268" s="86"/>
      <c r="EH268" s="86"/>
      <c r="EI268" s="86"/>
      <c r="EJ268" s="86"/>
      <c r="EK268" s="86"/>
      <c r="EL268" s="86"/>
      <c r="EM268" s="86"/>
      <c r="EN268" s="86"/>
      <c r="EO268" s="86"/>
      <c r="EP268" s="86"/>
      <c r="EQ268" s="86"/>
      <c r="ER268" s="86"/>
      <c r="ES268" s="86"/>
      <c r="ET268" s="86"/>
      <c r="EU268" s="86"/>
      <c r="EV268" s="86"/>
      <c r="EW268" s="86"/>
      <c r="EX268" s="86"/>
      <c r="EY268" s="86"/>
    </row>
    <row r="269" spans="2:155" ht="14.45" customHeight="1" x14ac:dyDescent="0.25">
      <c r="B269" s="92"/>
      <c r="C269" s="92"/>
      <c r="D269" s="92"/>
      <c r="E269" s="92"/>
      <c r="F269" s="92"/>
      <c r="G269" s="92"/>
      <c r="H269" s="92"/>
      <c r="I269" s="92"/>
      <c r="J269" s="92"/>
      <c r="K269" s="92"/>
      <c r="L269" s="92"/>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c r="DE269" s="86"/>
      <c r="DF269" s="86"/>
      <c r="DG269" s="86"/>
      <c r="DH269" s="86"/>
      <c r="DI269" s="86"/>
      <c r="DJ269" s="86"/>
      <c r="DK269" s="86"/>
      <c r="DL269" s="86"/>
      <c r="DM269" s="86"/>
      <c r="DN269" s="86"/>
      <c r="DO269" s="86"/>
      <c r="DP269" s="86"/>
      <c r="DQ269" s="86"/>
      <c r="DR269" s="86"/>
      <c r="DS269" s="86"/>
      <c r="DT269" s="86"/>
      <c r="DU269" s="86"/>
      <c r="DV269" s="86"/>
      <c r="DW269" s="86"/>
      <c r="DX269" s="86"/>
      <c r="DY269" s="86"/>
      <c r="DZ269" s="86"/>
      <c r="EA269" s="86"/>
      <c r="EB269" s="86"/>
      <c r="EC269" s="86"/>
      <c r="ED269" s="86"/>
      <c r="EE269" s="86"/>
      <c r="EF269" s="86"/>
      <c r="EG269" s="86"/>
      <c r="EH269" s="86"/>
      <c r="EI269" s="86"/>
      <c r="EJ269" s="86"/>
      <c r="EK269" s="86"/>
      <c r="EL269" s="86"/>
      <c r="EM269" s="86"/>
      <c r="EN269" s="86"/>
      <c r="EO269" s="86"/>
      <c r="EP269" s="86"/>
      <c r="EQ269" s="86"/>
      <c r="ER269" s="86"/>
      <c r="ES269" s="86"/>
      <c r="ET269" s="86"/>
      <c r="EU269" s="86"/>
      <c r="EV269" s="86"/>
      <c r="EW269" s="86"/>
      <c r="EX269" s="86"/>
      <c r="EY269" s="86"/>
    </row>
    <row r="270" spans="2:155" ht="14.45" customHeight="1" x14ac:dyDescent="0.25">
      <c r="B270" s="92"/>
      <c r="C270" s="92"/>
      <c r="D270" s="92"/>
      <c r="E270" s="92"/>
      <c r="F270" s="92"/>
      <c r="G270" s="92"/>
      <c r="H270" s="92"/>
      <c r="I270" s="92"/>
      <c r="J270" s="92"/>
      <c r="K270" s="92"/>
      <c r="L270" s="92"/>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c r="DE270" s="86"/>
      <c r="DF270" s="86"/>
      <c r="DG270" s="86"/>
      <c r="DH270" s="86"/>
      <c r="DI270" s="86"/>
      <c r="DJ270" s="86"/>
      <c r="DK270" s="86"/>
      <c r="DL270" s="86"/>
      <c r="DM270" s="86"/>
      <c r="DN270" s="86"/>
      <c r="DO270" s="86"/>
      <c r="DP270" s="86"/>
      <c r="DQ270" s="86"/>
      <c r="DR270" s="86"/>
      <c r="DS270" s="86"/>
      <c r="DT270" s="86"/>
      <c r="DU270" s="86"/>
      <c r="DV270" s="86"/>
      <c r="DW270" s="86"/>
      <c r="DX270" s="86"/>
      <c r="DY270" s="86"/>
      <c r="DZ270" s="86"/>
      <c r="EA270" s="86"/>
      <c r="EB270" s="86"/>
      <c r="EC270" s="86"/>
      <c r="ED270" s="86"/>
      <c r="EE270" s="86"/>
      <c r="EF270" s="86"/>
      <c r="EG270" s="86"/>
      <c r="EH270" s="86"/>
      <c r="EI270" s="86"/>
      <c r="EJ270" s="86"/>
      <c r="EK270" s="86"/>
      <c r="EL270" s="86"/>
      <c r="EM270" s="86"/>
      <c r="EN270" s="86"/>
      <c r="EO270" s="86"/>
      <c r="EP270" s="86"/>
      <c r="EQ270" s="86"/>
      <c r="ER270" s="86"/>
      <c r="ES270" s="86"/>
      <c r="ET270" s="86"/>
      <c r="EU270" s="86"/>
      <c r="EV270" s="86"/>
      <c r="EW270" s="86"/>
      <c r="EX270" s="86"/>
      <c r="EY270" s="86"/>
    </row>
    <row r="271" spans="2:155" ht="14.45" customHeight="1" x14ac:dyDescent="0.25">
      <c r="B271" s="92"/>
      <c r="C271" s="92"/>
      <c r="D271" s="92"/>
      <c r="E271" s="92"/>
      <c r="F271" s="92"/>
      <c r="G271" s="92"/>
      <c r="H271" s="92"/>
      <c r="I271" s="92"/>
      <c r="J271" s="92"/>
      <c r="K271" s="92"/>
      <c r="L271" s="92"/>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c r="DE271" s="86"/>
      <c r="DF271" s="86"/>
      <c r="DG271" s="86"/>
      <c r="DH271" s="86"/>
      <c r="DI271" s="86"/>
      <c r="DJ271" s="86"/>
      <c r="DK271" s="86"/>
      <c r="DL271" s="86"/>
      <c r="DM271" s="86"/>
      <c r="DN271" s="86"/>
      <c r="DO271" s="86"/>
      <c r="DP271" s="86"/>
      <c r="DQ271" s="86"/>
      <c r="DR271" s="86"/>
      <c r="DS271" s="86"/>
      <c r="DT271" s="86"/>
      <c r="DU271" s="86"/>
      <c r="DV271" s="86"/>
      <c r="DW271" s="86"/>
      <c r="DX271" s="86"/>
      <c r="DY271" s="86"/>
      <c r="DZ271" s="86"/>
      <c r="EA271" s="86"/>
      <c r="EB271" s="86"/>
      <c r="EC271" s="86"/>
      <c r="ED271" s="86"/>
      <c r="EE271" s="86"/>
      <c r="EF271" s="86"/>
      <c r="EG271" s="86"/>
      <c r="EH271" s="86"/>
      <c r="EI271" s="86"/>
      <c r="EJ271" s="86"/>
      <c r="EK271" s="86"/>
      <c r="EL271" s="86"/>
      <c r="EM271" s="86"/>
      <c r="EN271" s="86"/>
      <c r="EO271" s="86"/>
      <c r="EP271" s="86"/>
      <c r="EQ271" s="86"/>
      <c r="ER271" s="86"/>
      <c r="ES271" s="86"/>
      <c r="ET271" s="86"/>
      <c r="EU271" s="86"/>
      <c r="EV271" s="86"/>
      <c r="EW271" s="86"/>
      <c r="EX271" s="86"/>
      <c r="EY271" s="86"/>
    </row>
    <row r="272" spans="2:155" ht="14.45" customHeight="1" x14ac:dyDescent="0.25">
      <c r="B272" s="92"/>
      <c r="C272" s="92"/>
      <c r="D272" s="92"/>
      <c r="E272" s="92"/>
      <c r="F272" s="92"/>
      <c r="G272" s="92"/>
      <c r="H272" s="92"/>
      <c r="I272" s="92"/>
      <c r="J272" s="92"/>
      <c r="K272" s="92"/>
      <c r="L272" s="92"/>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c r="DE272" s="86"/>
      <c r="DF272" s="86"/>
      <c r="DG272" s="86"/>
      <c r="DH272" s="86"/>
      <c r="DI272" s="86"/>
      <c r="DJ272" s="86"/>
      <c r="DK272" s="86"/>
      <c r="DL272" s="86"/>
      <c r="DM272" s="86"/>
      <c r="DN272" s="86"/>
      <c r="DO272" s="86"/>
      <c r="DP272" s="86"/>
      <c r="DQ272" s="86"/>
      <c r="DR272" s="86"/>
      <c r="DS272" s="86"/>
      <c r="DT272" s="86"/>
      <c r="DU272" s="86"/>
      <c r="DV272" s="86"/>
      <c r="DW272" s="86"/>
      <c r="DX272" s="86"/>
      <c r="DY272" s="86"/>
      <c r="DZ272" s="86"/>
      <c r="EA272" s="86"/>
      <c r="EB272" s="86"/>
      <c r="EC272" s="86"/>
      <c r="ED272" s="86"/>
      <c r="EE272" s="86"/>
      <c r="EF272" s="86"/>
      <c r="EG272" s="86"/>
      <c r="EH272" s="86"/>
      <c r="EI272" s="86"/>
      <c r="EJ272" s="86"/>
      <c r="EK272" s="86"/>
      <c r="EL272" s="86"/>
      <c r="EM272" s="86"/>
      <c r="EN272" s="86"/>
      <c r="EO272" s="86"/>
      <c r="EP272" s="86"/>
      <c r="EQ272" s="86"/>
      <c r="ER272" s="86"/>
      <c r="ES272" s="86"/>
      <c r="ET272" s="86"/>
      <c r="EU272" s="86"/>
      <c r="EV272" s="86"/>
      <c r="EW272" s="86"/>
      <c r="EX272" s="86"/>
      <c r="EY272" s="86"/>
    </row>
    <row r="273" spans="2:155" ht="14.45" customHeight="1" x14ac:dyDescent="0.25">
      <c r="B273" s="92"/>
      <c r="C273" s="92"/>
      <c r="D273" s="92"/>
      <c r="E273" s="92"/>
      <c r="F273" s="92"/>
      <c r="G273" s="92"/>
      <c r="H273" s="92"/>
      <c r="I273" s="92"/>
      <c r="J273" s="92"/>
      <c r="K273" s="92"/>
      <c r="L273" s="92"/>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c r="DE273" s="86"/>
      <c r="DF273" s="86"/>
      <c r="DG273" s="86"/>
      <c r="DH273" s="86"/>
      <c r="DI273" s="86"/>
      <c r="DJ273" s="86"/>
      <c r="DK273" s="86"/>
      <c r="DL273" s="86"/>
      <c r="DM273" s="86"/>
      <c r="DN273" s="86"/>
      <c r="DO273" s="86"/>
      <c r="DP273" s="86"/>
      <c r="DQ273" s="86"/>
      <c r="DR273" s="86"/>
      <c r="DS273" s="86"/>
      <c r="DT273" s="86"/>
      <c r="DU273" s="86"/>
      <c r="DV273" s="86"/>
      <c r="DW273" s="86"/>
      <c r="DX273" s="86"/>
      <c r="DY273" s="86"/>
      <c r="DZ273" s="86"/>
      <c r="EA273" s="86"/>
      <c r="EB273" s="86"/>
      <c r="EC273" s="86"/>
      <c r="ED273" s="86"/>
      <c r="EE273" s="86"/>
      <c r="EF273" s="86"/>
      <c r="EG273" s="86"/>
      <c r="EH273" s="86"/>
      <c r="EI273" s="86"/>
      <c r="EJ273" s="86"/>
      <c r="EK273" s="86"/>
      <c r="EL273" s="86"/>
      <c r="EM273" s="86"/>
      <c r="EN273" s="86"/>
      <c r="EO273" s="86"/>
      <c r="EP273" s="86"/>
      <c r="EQ273" s="86"/>
      <c r="ER273" s="86"/>
      <c r="ES273" s="86"/>
      <c r="ET273" s="86"/>
      <c r="EU273" s="86"/>
      <c r="EV273" s="86"/>
      <c r="EW273" s="86"/>
      <c r="EX273" s="86"/>
      <c r="EY273" s="86"/>
    </row>
    <row r="274" spans="2:155" ht="14.45" customHeight="1" x14ac:dyDescent="0.25">
      <c r="B274" s="92"/>
      <c r="C274" s="92"/>
      <c r="D274" s="92"/>
      <c r="E274" s="92"/>
      <c r="F274" s="92"/>
      <c r="G274" s="92"/>
      <c r="H274" s="92"/>
      <c r="I274" s="92"/>
      <c r="J274" s="92"/>
      <c r="K274" s="92"/>
      <c r="L274" s="92"/>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86"/>
      <c r="EW274" s="86"/>
      <c r="EX274" s="86"/>
      <c r="EY274" s="86"/>
    </row>
    <row r="275" spans="2:155" ht="14.45" customHeight="1" x14ac:dyDescent="0.25">
      <c r="B275" s="92"/>
      <c r="C275" s="92"/>
      <c r="D275" s="92"/>
      <c r="E275" s="92"/>
      <c r="F275" s="92"/>
      <c r="G275" s="92"/>
      <c r="H275" s="92"/>
      <c r="I275" s="92"/>
      <c r="J275" s="92"/>
      <c r="K275" s="92"/>
      <c r="L275" s="92"/>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c r="DE275" s="86"/>
      <c r="DF275" s="86"/>
      <c r="DG275" s="86"/>
      <c r="DH275" s="86"/>
      <c r="DI275" s="86"/>
      <c r="DJ275" s="86"/>
      <c r="DK275" s="86"/>
      <c r="DL275" s="86"/>
      <c r="DM275" s="86"/>
      <c r="DN275" s="86"/>
      <c r="DO275" s="86"/>
      <c r="DP275" s="86"/>
      <c r="DQ275" s="86"/>
      <c r="DR275" s="86"/>
      <c r="DS275" s="86"/>
      <c r="DT275" s="86"/>
      <c r="DU275" s="86"/>
      <c r="DV275" s="86"/>
      <c r="DW275" s="86"/>
      <c r="DX275" s="86"/>
      <c r="DY275" s="86"/>
      <c r="DZ275" s="86"/>
      <c r="EA275" s="86"/>
      <c r="EB275" s="86"/>
      <c r="EC275" s="86"/>
      <c r="ED275" s="86"/>
      <c r="EE275" s="86"/>
      <c r="EF275" s="86"/>
      <c r="EG275" s="86"/>
      <c r="EH275" s="86"/>
      <c r="EI275" s="86"/>
      <c r="EJ275" s="86"/>
      <c r="EK275" s="86"/>
      <c r="EL275" s="86"/>
      <c r="EM275" s="86"/>
      <c r="EN275" s="86"/>
      <c r="EO275" s="86"/>
      <c r="EP275" s="86"/>
      <c r="EQ275" s="86"/>
      <c r="ER275" s="86"/>
      <c r="ES275" s="86"/>
      <c r="ET275" s="86"/>
      <c r="EU275" s="86"/>
      <c r="EV275" s="86"/>
      <c r="EW275" s="86"/>
      <c r="EX275" s="86"/>
      <c r="EY275" s="86"/>
    </row>
    <row r="276" spans="2:155" ht="14.45" customHeight="1" x14ac:dyDescent="0.25">
      <c r="B276" s="92"/>
      <c r="C276" s="92"/>
      <c r="D276" s="92"/>
      <c r="E276" s="92"/>
      <c r="F276" s="92"/>
      <c r="G276" s="92"/>
      <c r="H276" s="92"/>
      <c r="I276" s="92"/>
      <c r="J276" s="92"/>
      <c r="K276" s="92"/>
      <c r="L276" s="92"/>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86"/>
      <c r="EJ276" s="86"/>
      <c r="EK276" s="86"/>
      <c r="EL276" s="86"/>
      <c r="EM276" s="86"/>
      <c r="EN276" s="86"/>
      <c r="EO276" s="86"/>
      <c r="EP276" s="86"/>
      <c r="EQ276" s="86"/>
      <c r="ER276" s="86"/>
      <c r="ES276" s="86"/>
      <c r="ET276" s="86"/>
      <c r="EU276" s="86"/>
      <c r="EV276" s="86"/>
      <c r="EW276" s="86"/>
      <c r="EX276" s="86"/>
      <c r="EY276" s="86"/>
    </row>
    <row r="277" spans="2:155" ht="14.45" customHeight="1" x14ac:dyDescent="0.25">
      <c r="B277" s="92"/>
      <c r="C277" s="92"/>
      <c r="D277" s="92"/>
      <c r="E277" s="92"/>
      <c r="F277" s="92"/>
      <c r="G277" s="92"/>
      <c r="H277" s="92"/>
      <c r="I277" s="92"/>
      <c r="J277" s="92"/>
      <c r="K277" s="92"/>
      <c r="L277" s="92"/>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c r="DE277" s="86"/>
      <c r="DF277" s="86"/>
      <c r="DG277" s="86"/>
      <c r="DH277" s="86"/>
      <c r="DI277" s="86"/>
      <c r="DJ277" s="86"/>
      <c r="DK277" s="86"/>
      <c r="DL277" s="86"/>
      <c r="DM277" s="86"/>
      <c r="DN277" s="86"/>
      <c r="DO277" s="86"/>
      <c r="DP277" s="86"/>
      <c r="DQ277" s="86"/>
      <c r="DR277" s="86"/>
      <c r="DS277" s="86"/>
      <c r="DT277" s="86"/>
      <c r="DU277" s="86"/>
      <c r="DV277" s="86"/>
      <c r="DW277" s="86"/>
      <c r="DX277" s="86"/>
      <c r="DY277" s="86"/>
      <c r="DZ277" s="86"/>
      <c r="EA277" s="86"/>
      <c r="EB277" s="86"/>
      <c r="EC277" s="86"/>
      <c r="ED277" s="86"/>
      <c r="EE277" s="86"/>
      <c r="EF277" s="86"/>
      <c r="EG277" s="86"/>
      <c r="EH277" s="86"/>
      <c r="EI277" s="86"/>
      <c r="EJ277" s="86"/>
      <c r="EK277" s="86"/>
      <c r="EL277" s="86"/>
      <c r="EM277" s="86"/>
      <c r="EN277" s="86"/>
      <c r="EO277" s="86"/>
      <c r="EP277" s="86"/>
      <c r="EQ277" s="86"/>
      <c r="ER277" s="86"/>
      <c r="ES277" s="86"/>
      <c r="ET277" s="86"/>
      <c r="EU277" s="86"/>
      <c r="EV277" s="86"/>
      <c r="EW277" s="86"/>
      <c r="EX277" s="86"/>
      <c r="EY277" s="86"/>
    </row>
    <row r="278" spans="2:155" ht="14.45" customHeight="1" x14ac:dyDescent="0.25">
      <c r="B278" s="92"/>
      <c r="C278" s="92"/>
      <c r="D278" s="92"/>
      <c r="E278" s="92"/>
      <c r="F278" s="92"/>
      <c r="G278" s="92"/>
      <c r="H278" s="92"/>
      <c r="I278" s="92"/>
      <c r="J278" s="92"/>
      <c r="K278" s="92"/>
      <c r="L278" s="92"/>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c r="DE278" s="86"/>
      <c r="DF278" s="86"/>
      <c r="DG278" s="86"/>
      <c r="DH278" s="86"/>
      <c r="DI278" s="86"/>
      <c r="DJ278" s="86"/>
      <c r="DK278" s="86"/>
      <c r="DL278" s="86"/>
      <c r="DM278" s="86"/>
      <c r="DN278" s="86"/>
      <c r="DO278" s="86"/>
      <c r="DP278" s="86"/>
      <c r="DQ278" s="86"/>
      <c r="DR278" s="86"/>
      <c r="DS278" s="86"/>
      <c r="DT278" s="86"/>
      <c r="DU278" s="86"/>
      <c r="DV278" s="86"/>
      <c r="DW278" s="86"/>
      <c r="DX278" s="86"/>
      <c r="DY278" s="86"/>
      <c r="DZ278" s="86"/>
      <c r="EA278" s="86"/>
      <c r="EB278" s="86"/>
      <c r="EC278" s="86"/>
      <c r="ED278" s="86"/>
      <c r="EE278" s="86"/>
      <c r="EF278" s="86"/>
      <c r="EG278" s="86"/>
      <c r="EH278" s="86"/>
      <c r="EI278" s="86"/>
      <c r="EJ278" s="86"/>
      <c r="EK278" s="86"/>
      <c r="EL278" s="86"/>
      <c r="EM278" s="86"/>
      <c r="EN278" s="86"/>
      <c r="EO278" s="86"/>
      <c r="EP278" s="86"/>
      <c r="EQ278" s="86"/>
      <c r="ER278" s="86"/>
      <c r="ES278" s="86"/>
      <c r="ET278" s="86"/>
      <c r="EU278" s="86"/>
      <c r="EV278" s="86"/>
      <c r="EW278" s="86"/>
      <c r="EX278" s="86"/>
      <c r="EY278" s="86"/>
    </row>
    <row r="279" spans="2:155" ht="14.45" customHeight="1" x14ac:dyDescent="0.25">
      <c r="B279" s="92"/>
      <c r="C279" s="92"/>
      <c r="D279" s="92"/>
      <c r="E279" s="92"/>
      <c r="F279" s="92"/>
      <c r="G279" s="92"/>
      <c r="H279" s="92"/>
      <c r="I279" s="92"/>
      <c r="J279" s="92"/>
      <c r="K279" s="92"/>
      <c r="L279" s="92"/>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c r="DE279" s="86"/>
      <c r="DF279" s="86"/>
      <c r="DG279" s="86"/>
      <c r="DH279" s="86"/>
      <c r="DI279" s="86"/>
      <c r="DJ279" s="86"/>
      <c r="DK279" s="86"/>
      <c r="DL279" s="86"/>
      <c r="DM279" s="86"/>
      <c r="DN279" s="86"/>
      <c r="DO279" s="86"/>
      <c r="DP279" s="86"/>
      <c r="DQ279" s="86"/>
      <c r="DR279" s="86"/>
      <c r="DS279" s="86"/>
      <c r="DT279" s="86"/>
      <c r="DU279" s="86"/>
      <c r="DV279" s="86"/>
      <c r="DW279" s="86"/>
      <c r="DX279" s="86"/>
      <c r="DY279" s="86"/>
      <c r="DZ279" s="86"/>
      <c r="EA279" s="86"/>
      <c r="EB279" s="86"/>
      <c r="EC279" s="86"/>
      <c r="ED279" s="86"/>
      <c r="EE279" s="86"/>
      <c r="EF279" s="86"/>
      <c r="EG279" s="86"/>
      <c r="EH279" s="86"/>
      <c r="EI279" s="86"/>
      <c r="EJ279" s="86"/>
      <c r="EK279" s="86"/>
      <c r="EL279" s="86"/>
      <c r="EM279" s="86"/>
      <c r="EN279" s="86"/>
      <c r="EO279" s="86"/>
      <c r="EP279" s="86"/>
      <c r="EQ279" s="86"/>
      <c r="ER279" s="86"/>
      <c r="ES279" s="86"/>
      <c r="ET279" s="86"/>
      <c r="EU279" s="86"/>
      <c r="EV279" s="86"/>
      <c r="EW279" s="86"/>
      <c r="EX279" s="86"/>
      <c r="EY279" s="86"/>
    </row>
    <row r="280" spans="2:155" ht="14.45" customHeight="1" x14ac:dyDescent="0.25">
      <c r="B280" s="92"/>
      <c r="C280" s="92"/>
      <c r="D280" s="92"/>
      <c r="E280" s="92"/>
      <c r="F280" s="92"/>
      <c r="G280" s="92"/>
      <c r="H280" s="92"/>
      <c r="I280" s="92"/>
      <c r="J280" s="92"/>
      <c r="K280" s="92"/>
      <c r="L280" s="92"/>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c r="DE280" s="86"/>
      <c r="DF280" s="86"/>
      <c r="DG280" s="86"/>
      <c r="DH280" s="86"/>
      <c r="DI280" s="86"/>
      <c r="DJ280" s="86"/>
      <c r="DK280" s="86"/>
      <c r="DL280" s="86"/>
      <c r="DM280" s="86"/>
      <c r="DN280" s="86"/>
      <c r="DO280" s="86"/>
      <c r="DP280" s="86"/>
      <c r="DQ280" s="86"/>
      <c r="DR280" s="86"/>
      <c r="DS280" s="86"/>
      <c r="DT280" s="86"/>
      <c r="DU280" s="86"/>
      <c r="DV280" s="86"/>
      <c r="DW280" s="86"/>
      <c r="DX280" s="86"/>
      <c r="DY280" s="86"/>
      <c r="DZ280" s="86"/>
      <c r="EA280" s="86"/>
      <c r="EB280" s="86"/>
      <c r="EC280" s="86"/>
      <c r="ED280" s="86"/>
      <c r="EE280" s="86"/>
      <c r="EF280" s="86"/>
      <c r="EG280" s="86"/>
      <c r="EH280" s="86"/>
      <c r="EI280" s="86"/>
      <c r="EJ280" s="86"/>
      <c r="EK280" s="86"/>
      <c r="EL280" s="86"/>
      <c r="EM280" s="86"/>
      <c r="EN280" s="86"/>
      <c r="EO280" s="86"/>
      <c r="EP280" s="86"/>
      <c r="EQ280" s="86"/>
      <c r="ER280" s="86"/>
      <c r="ES280" s="86"/>
      <c r="ET280" s="86"/>
      <c r="EU280" s="86"/>
      <c r="EV280" s="86"/>
      <c r="EW280" s="86"/>
      <c r="EX280" s="86"/>
      <c r="EY280" s="86"/>
    </row>
    <row r="281" spans="2:155" ht="14.45" customHeight="1" x14ac:dyDescent="0.25">
      <c r="B281" s="92"/>
      <c r="C281" s="92"/>
      <c r="D281" s="92"/>
      <c r="E281" s="92"/>
      <c r="F281" s="92"/>
      <c r="G281" s="92"/>
      <c r="H281" s="92"/>
      <c r="I281" s="92"/>
      <c r="J281" s="92"/>
      <c r="K281" s="92"/>
      <c r="L281" s="92"/>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c r="DE281" s="86"/>
      <c r="DF281" s="86"/>
      <c r="DG281" s="86"/>
      <c r="DH281" s="86"/>
      <c r="DI281" s="86"/>
      <c r="DJ281" s="86"/>
      <c r="DK281" s="86"/>
      <c r="DL281" s="86"/>
      <c r="DM281" s="86"/>
      <c r="DN281" s="86"/>
      <c r="DO281" s="86"/>
      <c r="DP281" s="86"/>
      <c r="DQ281" s="86"/>
      <c r="DR281" s="86"/>
      <c r="DS281" s="86"/>
      <c r="DT281" s="86"/>
      <c r="DU281" s="86"/>
      <c r="DV281" s="86"/>
      <c r="DW281" s="86"/>
      <c r="DX281" s="86"/>
      <c r="DY281" s="86"/>
      <c r="DZ281" s="86"/>
      <c r="EA281" s="86"/>
      <c r="EB281" s="86"/>
      <c r="EC281" s="86"/>
      <c r="ED281" s="86"/>
      <c r="EE281" s="86"/>
      <c r="EF281" s="86"/>
      <c r="EG281" s="86"/>
      <c r="EH281" s="86"/>
      <c r="EI281" s="86"/>
      <c r="EJ281" s="86"/>
      <c r="EK281" s="86"/>
      <c r="EL281" s="86"/>
      <c r="EM281" s="86"/>
      <c r="EN281" s="86"/>
      <c r="EO281" s="86"/>
      <c r="EP281" s="86"/>
      <c r="EQ281" s="86"/>
      <c r="ER281" s="86"/>
      <c r="ES281" s="86"/>
      <c r="ET281" s="86"/>
      <c r="EU281" s="86"/>
      <c r="EV281" s="86"/>
      <c r="EW281" s="86"/>
      <c r="EX281" s="86"/>
      <c r="EY281" s="86"/>
    </row>
    <row r="282" spans="2:155" ht="14.45" customHeight="1" x14ac:dyDescent="0.25">
      <c r="B282" s="92"/>
      <c r="C282" s="92"/>
      <c r="D282" s="92"/>
      <c r="E282" s="92"/>
      <c r="F282" s="92"/>
      <c r="G282" s="92"/>
      <c r="H282" s="92"/>
      <c r="I282" s="92"/>
      <c r="J282" s="92"/>
      <c r="K282" s="92"/>
      <c r="L282" s="92"/>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row>
    <row r="283" spans="2:155" ht="14.45" customHeight="1" x14ac:dyDescent="0.25">
      <c r="B283" s="92"/>
      <c r="C283" s="92"/>
      <c r="D283" s="92"/>
      <c r="E283" s="92"/>
      <c r="F283" s="92"/>
      <c r="G283" s="92"/>
      <c r="H283" s="92"/>
      <c r="I283" s="92"/>
      <c r="J283" s="92"/>
      <c r="K283" s="92"/>
      <c r="L283" s="92"/>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c r="DE283" s="86"/>
      <c r="DF283" s="86"/>
      <c r="DG283" s="86"/>
      <c r="DH283" s="86"/>
      <c r="DI283" s="86"/>
      <c r="DJ283" s="86"/>
      <c r="DK283" s="86"/>
      <c r="DL283" s="86"/>
      <c r="DM283" s="86"/>
      <c r="DN283" s="86"/>
      <c r="DO283" s="86"/>
      <c r="DP283" s="86"/>
      <c r="DQ283" s="86"/>
      <c r="DR283" s="86"/>
      <c r="DS283" s="86"/>
      <c r="DT283" s="86"/>
      <c r="DU283" s="86"/>
      <c r="DV283" s="86"/>
      <c r="DW283" s="86"/>
      <c r="DX283" s="86"/>
      <c r="DY283" s="86"/>
      <c r="DZ283" s="86"/>
      <c r="EA283" s="86"/>
      <c r="EB283" s="86"/>
      <c r="EC283" s="86"/>
      <c r="ED283" s="86"/>
      <c r="EE283" s="86"/>
      <c r="EF283" s="86"/>
      <c r="EG283" s="86"/>
      <c r="EH283" s="86"/>
      <c r="EI283" s="86"/>
      <c r="EJ283" s="86"/>
      <c r="EK283" s="86"/>
      <c r="EL283" s="86"/>
      <c r="EM283" s="86"/>
      <c r="EN283" s="86"/>
      <c r="EO283" s="86"/>
      <c r="EP283" s="86"/>
      <c r="EQ283" s="86"/>
      <c r="ER283" s="86"/>
      <c r="ES283" s="86"/>
      <c r="ET283" s="86"/>
      <c r="EU283" s="86"/>
      <c r="EV283" s="86"/>
      <c r="EW283" s="86"/>
      <c r="EX283" s="86"/>
      <c r="EY283" s="86"/>
    </row>
    <row r="284" spans="2:155" ht="14.45" customHeight="1" x14ac:dyDescent="0.25">
      <c r="B284" s="92"/>
      <c r="C284" s="92"/>
      <c r="D284" s="92"/>
      <c r="E284" s="92"/>
      <c r="F284" s="92"/>
      <c r="G284" s="92"/>
      <c r="H284" s="92"/>
      <c r="I284" s="92"/>
      <c r="J284" s="92"/>
      <c r="K284" s="92"/>
      <c r="L284" s="92"/>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c r="DE284" s="86"/>
      <c r="DF284" s="86"/>
      <c r="DG284" s="86"/>
      <c r="DH284" s="86"/>
      <c r="DI284" s="86"/>
      <c r="DJ284" s="86"/>
      <c r="DK284" s="86"/>
      <c r="DL284" s="86"/>
      <c r="DM284" s="86"/>
      <c r="DN284" s="86"/>
      <c r="DO284" s="86"/>
      <c r="DP284" s="86"/>
      <c r="DQ284" s="86"/>
      <c r="DR284" s="86"/>
      <c r="DS284" s="86"/>
      <c r="DT284" s="86"/>
      <c r="DU284" s="86"/>
      <c r="DV284" s="86"/>
      <c r="DW284" s="86"/>
      <c r="DX284" s="86"/>
      <c r="DY284" s="86"/>
      <c r="DZ284" s="86"/>
      <c r="EA284" s="86"/>
      <c r="EB284" s="86"/>
      <c r="EC284" s="86"/>
      <c r="ED284" s="86"/>
      <c r="EE284" s="86"/>
      <c r="EF284" s="86"/>
      <c r="EG284" s="86"/>
      <c r="EH284" s="86"/>
      <c r="EI284" s="86"/>
      <c r="EJ284" s="86"/>
      <c r="EK284" s="86"/>
      <c r="EL284" s="86"/>
      <c r="EM284" s="86"/>
      <c r="EN284" s="86"/>
      <c r="EO284" s="86"/>
      <c r="EP284" s="86"/>
      <c r="EQ284" s="86"/>
      <c r="ER284" s="86"/>
      <c r="ES284" s="86"/>
      <c r="ET284" s="86"/>
      <c r="EU284" s="86"/>
      <c r="EV284" s="86"/>
      <c r="EW284" s="86"/>
      <c r="EX284" s="86"/>
      <c r="EY284" s="86"/>
    </row>
    <row r="285" spans="2:155" ht="14.45" customHeight="1" x14ac:dyDescent="0.25">
      <c r="B285" s="92"/>
      <c r="C285" s="92"/>
      <c r="D285" s="92"/>
      <c r="E285" s="92"/>
      <c r="F285" s="92"/>
      <c r="G285" s="92"/>
      <c r="H285" s="92"/>
      <c r="I285" s="92"/>
      <c r="J285" s="92"/>
      <c r="K285" s="92"/>
      <c r="L285" s="92"/>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c r="DE285" s="86"/>
      <c r="DF285" s="86"/>
      <c r="DG285" s="86"/>
      <c r="DH285" s="86"/>
      <c r="DI285" s="86"/>
      <c r="DJ285" s="86"/>
      <c r="DK285" s="86"/>
      <c r="DL285" s="86"/>
      <c r="DM285" s="86"/>
      <c r="DN285" s="86"/>
      <c r="DO285" s="86"/>
      <c r="DP285" s="86"/>
      <c r="DQ285" s="86"/>
      <c r="DR285" s="86"/>
      <c r="DS285" s="86"/>
      <c r="DT285" s="86"/>
      <c r="DU285" s="86"/>
      <c r="DV285" s="86"/>
      <c r="DW285" s="86"/>
      <c r="DX285" s="86"/>
      <c r="DY285" s="86"/>
      <c r="DZ285" s="86"/>
      <c r="EA285" s="86"/>
      <c r="EB285" s="86"/>
      <c r="EC285" s="86"/>
      <c r="ED285" s="86"/>
      <c r="EE285" s="86"/>
      <c r="EF285" s="86"/>
      <c r="EG285" s="86"/>
      <c r="EH285" s="86"/>
      <c r="EI285" s="86"/>
      <c r="EJ285" s="86"/>
      <c r="EK285" s="86"/>
      <c r="EL285" s="86"/>
      <c r="EM285" s="86"/>
      <c r="EN285" s="86"/>
      <c r="EO285" s="86"/>
      <c r="EP285" s="86"/>
      <c r="EQ285" s="86"/>
      <c r="ER285" s="86"/>
      <c r="ES285" s="86"/>
      <c r="ET285" s="86"/>
      <c r="EU285" s="86"/>
      <c r="EV285" s="86"/>
      <c r="EW285" s="86"/>
      <c r="EX285" s="86"/>
      <c r="EY285" s="86"/>
    </row>
    <row r="286" spans="2:155" ht="14.45" customHeight="1" x14ac:dyDescent="0.25">
      <c r="B286" s="92"/>
      <c r="C286" s="92"/>
      <c r="D286" s="92"/>
      <c r="E286" s="92"/>
      <c r="F286" s="92"/>
      <c r="G286" s="92"/>
      <c r="H286" s="92"/>
      <c r="I286" s="92"/>
      <c r="J286" s="92"/>
      <c r="K286" s="92"/>
      <c r="L286" s="92"/>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c r="DE286" s="86"/>
      <c r="DF286" s="86"/>
      <c r="DG286" s="86"/>
      <c r="DH286" s="86"/>
      <c r="DI286" s="86"/>
      <c r="DJ286" s="86"/>
      <c r="DK286" s="86"/>
      <c r="DL286" s="86"/>
      <c r="DM286" s="86"/>
      <c r="DN286" s="86"/>
      <c r="DO286" s="86"/>
      <c r="DP286" s="86"/>
      <c r="DQ286" s="86"/>
      <c r="DR286" s="86"/>
      <c r="DS286" s="86"/>
      <c r="DT286" s="86"/>
      <c r="DU286" s="86"/>
      <c r="DV286" s="86"/>
      <c r="DW286" s="86"/>
      <c r="DX286" s="86"/>
      <c r="DY286" s="86"/>
      <c r="DZ286" s="86"/>
      <c r="EA286" s="86"/>
      <c r="EB286" s="86"/>
      <c r="EC286" s="86"/>
      <c r="ED286" s="86"/>
      <c r="EE286" s="86"/>
      <c r="EF286" s="86"/>
      <c r="EG286" s="86"/>
      <c r="EH286" s="86"/>
      <c r="EI286" s="86"/>
      <c r="EJ286" s="86"/>
      <c r="EK286" s="86"/>
      <c r="EL286" s="86"/>
      <c r="EM286" s="86"/>
      <c r="EN286" s="86"/>
      <c r="EO286" s="86"/>
      <c r="EP286" s="86"/>
      <c r="EQ286" s="86"/>
      <c r="ER286" s="86"/>
      <c r="ES286" s="86"/>
      <c r="ET286" s="86"/>
      <c r="EU286" s="86"/>
      <c r="EV286" s="86"/>
      <c r="EW286" s="86"/>
      <c r="EX286" s="86"/>
      <c r="EY286" s="86"/>
    </row>
    <row r="287" spans="2:155" ht="14.45" customHeight="1" x14ac:dyDescent="0.25">
      <c r="B287" s="92"/>
      <c r="C287" s="92"/>
      <c r="D287" s="92"/>
      <c r="E287" s="92"/>
      <c r="F287" s="92"/>
      <c r="G287" s="92"/>
      <c r="H287" s="92"/>
      <c r="I287" s="92"/>
      <c r="J287" s="92"/>
      <c r="K287" s="92"/>
      <c r="L287" s="92"/>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c r="DE287" s="86"/>
      <c r="DF287" s="86"/>
      <c r="DG287" s="86"/>
      <c r="DH287" s="86"/>
      <c r="DI287" s="86"/>
      <c r="DJ287" s="86"/>
      <c r="DK287" s="86"/>
      <c r="DL287" s="86"/>
      <c r="DM287" s="86"/>
      <c r="DN287" s="86"/>
      <c r="DO287" s="86"/>
      <c r="DP287" s="86"/>
      <c r="DQ287" s="86"/>
      <c r="DR287" s="86"/>
      <c r="DS287" s="86"/>
      <c r="DT287" s="86"/>
      <c r="DU287" s="86"/>
      <c r="DV287" s="86"/>
      <c r="DW287" s="86"/>
      <c r="DX287" s="86"/>
      <c r="DY287" s="86"/>
      <c r="DZ287" s="86"/>
      <c r="EA287" s="86"/>
      <c r="EB287" s="86"/>
      <c r="EC287" s="86"/>
      <c r="ED287" s="86"/>
      <c r="EE287" s="86"/>
      <c r="EF287" s="86"/>
      <c r="EG287" s="86"/>
      <c r="EH287" s="86"/>
      <c r="EI287" s="86"/>
      <c r="EJ287" s="86"/>
      <c r="EK287" s="86"/>
      <c r="EL287" s="86"/>
      <c r="EM287" s="86"/>
      <c r="EN287" s="86"/>
      <c r="EO287" s="86"/>
      <c r="EP287" s="86"/>
      <c r="EQ287" s="86"/>
      <c r="ER287" s="86"/>
      <c r="ES287" s="86"/>
      <c r="ET287" s="86"/>
      <c r="EU287" s="86"/>
      <c r="EV287" s="86"/>
      <c r="EW287" s="86"/>
      <c r="EX287" s="86"/>
      <c r="EY287" s="86"/>
    </row>
    <row r="288" spans="2:155" ht="14.45" customHeight="1" x14ac:dyDescent="0.25">
      <c r="B288" s="92"/>
      <c r="C288" s="92"/>
      <c r="D288" s="92"/>
      <c r="E288" s="92"/>
      <c r="F288" s="92"/>
      <c r="G288" s="92"/>
      <c r="H288" s="92"/>
      <c r="I288" s="92"/>
      <c r="J288" s="92"/>
      <c r="K288" s="92"/>
      <c r="L288" s="92"/>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c r="DE288" s="86"/>
      <c r="DF288" s="86"/>
      <c r="DG288" s="86"/>
      <c r="DH288" s="86"/>
      <c r="DI288" s="86"/>
      <c r="DJ288" s="86"/>
      <c r="DK288" s="86"/>
      <c r="DL288" s="86"/>
      <c r="DM288" s="86"/>
      <c r="DN288" s="86"/>
      <c r="DO288" s="86"/>
      <c r="DP288" s="86"/>
      <c r="DQ288" s="86"/>
      <c r="DR288" s="86"/>
      <c r="DS288" s="86"/>
      <c r="DT288" s="86"/>
      <c r="DU288" s="86"/>
      <c r="DV288" s="86"/>
      <c r="DW288" s="86"/>
      <c r="DX288" s="86"/>
      <c r="DY288" s="86"/>
      <c r="DZ288" s="86"/>
      <c r="EA288" s="86"/>
      <c r="EB288" s="86"/>
      <c r="EC288" s="86"/>
      <c r="ED288" s="86"/>
      <c r="EE288" s="86"/>
      <c r="EF288" s="86"/>
      <c r="EG288" s="86"/>
      <c r="EH288" s="86"/>
      <c r="EI288" s="86"/>
      <c r="EJ288" s="86"/>
      <c r="EK288" s="86"/>
      <c r="EL288" s="86"/>
      <c r="EM288" s="86"/>
      <c r="EN288" s="86"/>
      <c r="EO288" s="86"/>
      <c r="EP288" s="86"/>
      <c r="EQ288" s="86"/>
      <c r="ER288" s="86"/>
      <c r="ES288" s="86"/>
      <c r="ET288" s="86"/>
      <c r="EU288" s="86"/>
      <c r="EV288" s="86"/>
      <c r="EW288" s="86"/>
      <c r="EX288" s="86"/>
      <c r="EY288" s="86"/>
    </row>
    <row r="289" spans="2:155" ht="14.45" customHeight="1" x14ac:dyDescent="0.25">
      <c r="B289" s="92"/>
      <c r="C289" s="92"/>
      <c r="D289" s="92"/>
      <c r="E289" s="92"/>
      <c r="F289" s="92"/>
      <c r="G289" s="92"/>
      <c r="H289" s="92"/>
      <c r="I289" s="92"/>
      <c r="J289" s="92"/>
      <c r="K289" s="92"/>
      <c r="L289" s="92"/>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c r="DE289" s="86"/>
      <c r="DF289" s="86"/>
      <c r="DG289" s="86"/>
      <c r="DH289" s="86"/>
      <c r="DI289" s="86"/>
      <c r="DJ289" s="86"/>
      <c r="DK289" s="86"/>
      <c r="DL289" s="86"/>
      <c r="DM289" s="86"/>
      <c r="DN289" s="86"/>
      <c r="DO289" s="86"/>
      <c r="DP289" s="86"/>
      <c r="DQ289" s="86"/>
      <c r="DR289" s="86"/>
      <c r="DS289" s="86"/>
      <c r="DT289" s="86"/>
      <c r="DU289" s="86"/>
      <c r="DV289" s="86"/>
      <c r="DW289" s="86"/>
      <c r="DX289" s="86"/>
      <c r="DY289" s="86"/>
      <c r="DZ289" s="86"/>
      <c r="EA289" s="86"/>
      <c r="EB289" s="86"/>
      <c r="EC289" s="86"/>
      <c r="ED289" s="86"/>
      <c r="EE289" s="86"/>
      <c r="EF289" s="86"/>
      <c r="EG289" s="86"/>
      <c r="EH289" s="86"/>
      <c r="EI289" s="86"/>
      <c r="EJ289" s="86"/>
      <c r="EK289" s="86"/>
      <c r="EL289" s="86"/>
      <c r="EM289" s="86"/>
      <c r="EN289" s="86"/>
      <c r="EO289" s="86"/>
      <c r="EP289" s="86"/>
      <c r="EQ289" s="86"/>
      <c r="ER289" s="86"/>
      <c r="ES289" s="86"/>
      <c r="ET289" s="86"/>
      <c r="EU289" s="86"/>
      <c r="EV289" s="86"/>
      <c r="EW289" s="86"/>
      <c r="EX289" s="86"/>
      <c r="EY289" s="86"/>
    </row>
    <row r="290" spans="2:155" ht="14.45" customHeight="1" x14ac:dyDescent="0.25">
      <c r="B290" s="92"/>
      <c r="C290" s="92"/>
      <c r="D290" s="92"/>
      <c r="E290" s="92"/>
      <c r="F290" s="92"/>
      <c r="G290" s="92"/>
      <c r="H290" s="92"/>
      <c r="I290" s="92"/>
      <c r="J290" s="92"/>
      <c r="K290" s="92"/>
      <c r="L290" s="92"/>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c r="DE290" s="86"/>
      <c r="DF290" s="86"/>
      <c r="DG290" s="86"/>
      <c r="DH290" s="86"/>
      <c r="DI290" s="86"/>
      <c r="DJ290" s="86"/>
      <c r="DK290" s="86"/>
      <c r="DL290" s="86"/>
      <c r="DM290" s="86"/>
      <c r="DN290" s="86"/>
      <c r="DO290" s="86"/>
      <c r="DP290" s="86"/>
      <c r="DQ290" s="86"/>
      <c r="DR290" s="86"/>
      <c r="DS290" s="86"/>
      <c r="DT290" s="86"/>
      <c r="DU290" s="86"/>
      <c r="DV290" s="86"/>
      <c r="DW290" s="86"/>
      <c r="DX290" s="86"/>
      <c r="DY290" s="86"/>
      <c r="DZ290" s="86"/>
      <c r="EA290" s="86"/>
      <c r="EB290" s="86"/>
      <c r="EC290" s="86"/>
      <c r="ED290" s="86"/>
      <c r="EE290" s="86"/>
      <c r="EF290" s="86"/>
      <c r="EG290" s="86"/>
      <c r="EH290" s="86"/>
      <c r="EI290" s="86"/>
      <c r="EJ290" s="86"/>
      <c r="EK290" s="86"/>
      <c r="EL290" s="86"/>
      <c r="EM290" s="86"/>
      <c r="EN290" s="86"/>
      <c r="EO290" s="86"/>
      <c r="EP290" s="86"/>
      <c r="EQ290" s="86"/>
      <c r="ER290" s="86"/>
      <c r="ES290" s="86"/>
      <c r="ET290" s="86"/>
      <c r="EU290" s="86"/>
      <c r="EV290" s="86"/>
      <c r="EW290" s="86"/>
      <c r="EX290" s="86"/>
      <c r="EY290" s="86"/>
    </row>
    <row r="291" spans="2:155" ht="14.45" customHeight="1" x14ac:dyDescent="0.25">
      <c r="B291" s="92"/>
      <c r="C291" s="92"/>
      <c r="D291" s="92"/>
      <c r="E291" s="92"/>
      <c r="F291" s="92"/>
      <c r="G291" s="92"/>
      <c r="H291" s="92"/>
      <c r="I291" s="92"/>
      <c r="J291" s="92"/>
      <c r="K291" s="92"/>
      <c r="L291" s="92"/>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c r="DE291" s="86"/>
      <c r="DF291" s="86"/>
      <c r="DG291" s="86"/>
      <c r="DH291" s="86"/>
      <c r="DI291" s="86"/>
      <c r="DJ291" s="86"/>
      <c r="DK291" s="86"/>
      <c r="DL291" s="86"/>
      <c r="DM291" s="86"/>
      <c r="DN291" s="86"/>
      <c r="DO291" s="86"/>
      <c r="DP291" s="86"/>
      <c r="DQ291" s="86"/>
      <c r="DR291" s="86"/>
      <c r="DS291" s="86"/>
      <c r="DT291" s="86"/>
      <c r="DU291" s="86"/>
      <c r="DV291" s="86"/>
      <c r="DW291" s="86"/>
      <c r="DX291" s="86"/>
      <c r="DY291" s="86"/>
      <c r="DZ291" s="86"/>
      <c r="EA291" s="86"/>
      <c r="EB291" s="86"/>
      <c r="EC291" s="86"/>
      <c r="ED291" s="86"/>
      <c r="EE291" s="86"/>
      <c r="EF291" s="86"/>
      <c r="EG291" s="86"/>
      <c r="EH291" s="86"/>
      <c r="EI291" s="86"/>
      <c r="EJ291" s="86"/>
      <c r="EK291" s="86"/>
      <c r="EL291" s="86"/>
      <c r="EM291" s="86"/>
      <c r="EN291" s="86"/>
      <c r="EO291" s="86"/>
      <c r="EP291" s="86"/>
      <c r="EQ291" s="86"/>
      <c r="ER291" s="86"/>
      <c r="ES291" s="86"/>
      <c r="ET291" s="86"/>
      <c r="EU291" s="86"/>
      <c r="EV291" s="86"/>
      <c r="EW291" s="86"/>
      <c r="EX291" s="86"/>
      <c r="EY291" s="86"/>
    </row>
    <row r="292" spans="2:155" ht="14.45" customHeight="1" x14ac:dyDescent="0.25">
      <c r="B292" s="92"/>
      <c r="C292" s="92"/>
      <c r="D292" s="92"/>
      <c r="E292" s="92"/>
      <c r="F292" s="92"/>
      <c r="G292" s="92"/>
      <c r="H292" s="92"/>
      <c r="I292" s="92"/>
      <c r="J292" s="92"/>
      <c r="K292" s="92"/>
      <c r="L292" s="92"/>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c r="DE292" s="86"/>
      <c r="DF292" s="86"/>
      <c r="DG292" s="86"/>
      <c r="DH292" s="86"/>
      <c r="DI292" s="86"/>
      <c r="DJ292" s="86"/>
      <c r="DK292" s="86"/>
      <c r="DL292" s="86"/>
      <c r="DM292" s="86"/>
      <c r="DN292" s="86"/>
      <c r="DO292" s="86"/>
      <c r="DP292" s="86"/>
      <c r="DQ292" s="86"/>
      <c r="DR292" s="86"/>
      <c r="DS292" s="86"/>
      <c r="DT292" s="86"/>
      <c r="DU292" s="86"/>
      <c r="DV292" s="86"/>
      <c r="DW292" s="86"/>
      <c r="DX292" s="86"/>
      <c r="DY292" s="86"/>
      <c r="DZ292" s="86"/>
      <c r="EA292" s="86"/>
      <c r="EB292" s="86"/>
      <c r="EC292" s="86"/>
      <c r="ED292" s="86"/>
      <c r="EE292" s="86"/>
      <c r="EF292" s="86"/>
      <c r="EG292" s="86"/>
      <c r="EH292" s="86"/>
      <c r="EI292" s="86"/>
      <c r="EJ292" s="86"/>
      <c r="EK292" s="86"/>
      <c r="EL292" s="86"/>
      <c r="EM292" s="86"/>
      <c r="EN292" s="86"/>
      <c r="EO292" s="86"/>
      <c r="EP292" s="86"/>
      <c r="EQ292" s="86"/>
      <c r="ER292" s="86"/>
      <c r="ES292" s="86"/>
      <c r="ET292" s="86"/>
      <c r="EU292" s="86"/>
      <c r="EV292" s="86"/>
      <c r="EW292" s="86"/>
      <c r="EX292" s="86"/>
      <c r="EY292" s="86"/>
    </row>
    <row r="293" spans="2:155" ht="14.45" customHeight="1" x14ac:dyDescent="0.25">
      <c r="B293" s="92"/>
      <c r="C293" s="92"/>
      <c r="D293" s="92"/>
      <c r="E293" s="92"/>
      <c r="F293" s="92"/>
      <c r="G293" s="92"/>
      <c r="H293" s="92"/>
      <c r="I293" s="92"/>
      <c r="J293" s="92"/>
      <c r="K293" s="92"/>
      <c r="L293" s="92"/>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row>
    <row r="294" spans="2:155" ht="14.45" customHeight="1" x14ac:dyDescent="0.25">
      <c r="B294" s="92"/>
      <c r="C294" s="92"/>
      <c r="D294" s="92"/>
      <c r="E294" s="92"/>
      <c r="F294" s="92"/>
      <c r="G294" s="92"/>
      <c r="H294" s="92"/>
      <c r="I294" s="92"/>
      <c r="J294" s="92"/>
      <c r="K294" s="92"/>
      <c r="L294" s="92"/>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c r="DE294" s="86"/>
      <c r="DF294" s="86"/>
      <c r="DG294" s="86"/>
      <c r="DH294" s="86"/>
      <c r="DI294" s="86"/>
      <c r="DJ294" s="86"/>
      <c r="DK294" s="86"/>
      <c r="DL294" s="86"/>
      <c r="DM294" s="86"/>
      <c r="DN294" s="86"/>
      <c r="DO294" s="86"/>
      <c r="DP294" s="86"/>
      <c r="DQ294" s="86"/>
      <c r="DR294" s="86"/>
      <c r="DS294" s="86"/>
      <c r="DT294" s="86"/>
      <c r="DU294" s="86"/>
      <c r="DV294" s="86"/>
      <c r="DW294" s="86"/>
      <c r="DX294" s="86"/>
      <c r="DY294" s="86"/>
      <c r="DZ294" s="86"/>
      <c r="EA294" s="86"/>
      <c r="EB294" s="86"/>
      <c r="EC294" s="86"/>
      <c r="ED294" s="86"/>
      <c r="EE294" s="86"/>
      <c r="EF294" s="86"/>
      <c r="EG294" s="86"/>
      <c r="EH294" s="86"/>
      <c r="EI294" s="86"/>
      <c r="EJ294" s="86"/>
      <c r="EK294" s="86"/>
      <c r="EL294" s="86"/>
      <c r="EM294" s="86"/>
      <c r="EN294" s="86"/>
      <c r="EO294" s="86"/>
      <c r="EP294" s="86"/>
      <c r="EQ294" s="86"/>
      <c r="ER294" s="86"/>
      <c r="ES294" s="86"/>
      <c r="ET294" s="86"/>
      <c r="EU294" s="86"/>
      <c r="EV294" s="86"/>
      <c r="EW294" s="86"/>
      <c r="EX294" s="86"/>
      <c r="EY294" s="86"/>
    </row>
    <row r="295" spans="2:155" ht="14.45" customHeight="1" x14ac:dyDescent="0.25">
      <c r="B295" s="92"/>
      <c r="C295" s="92"/>
      <c r="D295" s="92"/>
      <c r="E295" s="92"/>
      <c r="F295" s="92"/>
      <c r="G295" s="92"/>
      <c r="H295" s="92"/>
      <c r="I295" s="92"/>
      <c r="J295" s="92"/>
      <c r="K295" s="92"/>
      <c r="L295" s="92"/>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c r="DE295" s="86"/>
      <c r="DF295" s="86"/>
      <c r="DG295" s="86"/>
      <c r="DH295" s="86"/>
      <c r="DI295" s="86"/>
      <c r="DJ295" s="86"/>
      <c r="DK295" s="86"/>
      <c r="DL295" s="86"/>
      <c r="DM295" s="86"/>
      <c r="DN295" s="86"/>
      <c r="DO295" s="86"/>
      <c r="DP295" s="86"/>
      <c r="DQ295" s="86"/>
      <c r="DR295" s="86"/>
      <c r="DS295" s="86"/>
      <c r="DT295" s="86"/>
      <c r="DU295" s="86"/>
      <c r="DV295" s="86"/>
      <c r="DW295" s="86"/>
      <c r="DX295" s="86"/>
      <c r="DY295" s="86"/>
      <c r="DZ295" s="86"/>
      <c r="EA295" s="86"/>
      <c r="EB295" s="86"/>
      <c r="EC295" s="86"/>
      <c r="ED295" s="86"/>
      <c r="EE295" s="86"/>
      <c r="EF295" s="86"/>
      <c r="EG295" s="86"/>
      <c r="EH295" s="86"/>
      <c r="EI295" s="86"/>
      <c r="EJ295" s="86"/>
      <c r="EK295" s="86"/>
      <c r="EL295" s="86"/>
      <c r="EM295" s="86"/>
      <c r="EN295" s="86"/>
      <c r="EO295" s="86"/>
      <c r="EP295" s="86"/>
      <c r="EQ295" s="86"/>
      <c r="ER295" s="86"/>
      <c r="ES295" s="86"/>
      <c r="ET295" s="86"/>
      <c r="EU295" s="86"/>
      <c r="EV295" s="86"/>
      <c r="EW295" s="86"/>
      <c r="EX295" s="86"/>
      <c r="EY295" s="86"/>
    </row>
    <row r="296" spans="2:155" ht="14.45" customHeight="1" x14ac:dyDescent="0.25">
      <c r="B296" s="92"/>
      <c r="C296" s="92"/>
      <c r="D296" s="92"/>
      <c r="E296" s="92"/>
      <c r="F296" s="92"/>
      <c r="G296" s="92"/>
      <c r="H296" s="92"/>
      <c r="I296" s="92"/>
      <c r="J296" s="92"/>
      <c r="K296" s="92"/>
      <c r="L296" s="92"/>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c r="DE296" s="86"/>
      <c r="DF296" s="86"/>
      <c r="DG296" s="86"/>
      <c r="DH296" s="86"/>
      <c r="DI296" s="86"/>
      <c r="DJ296" s="86"/>
      <c r="DK296" s="86"/>
      <c r="DL296" s="86"/>
      <c r="DM296" s="86"/>
      <c r="DN296" s="86"/>
      <c r="DO296" s="86"/>
      <c r="DP296" s="86"/>
      <c r="DQ296" s="86"/>
      <c r="DR296" s="86"/>
      <c r="DS296" s="86"/>
      <c r="DT296" s="86"/>
      <c r="DU296" s="86"/>
      <c r="DV296" s="86"/>
      <c r="DW296" s="86"/>
      <c r="DX296" s="86"/>
      <c r="DY296" s="86"/>
      <c r="DZ296" s="86"/>
      <c r="EA296" s="86"/>
      <c r="EB296" s="86"/>
      <c r="EC296" s="86"/>
      <c r="ED296" s="86"/>
      <c r="EE296" s="86"/>
      <c r="EF296" s="86"/>
      <c r="EG296" s="86"/>
      <c r="EH296" s="86"/>
      <c r="EI296" s="86"/>
      <c r="EJ296" s="86"/>
      <c r="EK296" s="86"/>
      <c r="EL296" s="86"/>
      <c r="EM296" s="86"/>
      <c r="EN296" s="86"/>
      <c r="EO296" s="86"/>
      <c r="EP296" s="86"/>
      <c r="EQ296" s="86"/>
      <c r="ER296" s="86"/>
      <c r="ES296" s="86"/>
      <c r="ET296" s="86"/>
      <c r="EU296" s="86"/>
      <c r="EV296" s="86"/>
      <c r="EW296" s="86"/>
      <c r="EX296" s="86"/>
      <c r="EY296" s="86"/>
    </row>
    <row r="297" spans="2:155" ht="14.45" customHeight="1" x14ac:dyDescent="0.25">
      <c r="B297" s="92"/>
      <c r="C297" s="92"/>
      <c r="D297" s="92"/>
      <c r="E297" s="92"/>
      <c r="F297" s="92"/>
      <c r="G297" s="92"/>
      <c r="H297" s="92"/>
      <c r="I297" s="92"/>
      <c r="J297" s="92"/>
      <c r="K297" s="92"/>
      <c r="L297" s="92"/>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c r="DE297" s="86"/>
      <c r="DF297" s="86"/>
      <c r="DG297" s="86"/>
      <c r="DH297" s="86"/>
      <c r="DI297" s="86"/>
      <c r="DJ297" s="86"/>
      <c r="DK297" s="86"/>
      <c r="DL297" s="86"/>
      <c r="DM297" s="86"/>
      <c r="DN297" s="86"/>
      <c r="DO297" s="86"/>
      <c r="DP297" s="86"/>
      <c r="DQ297" s="86"/>
      <c r="DR297" s="86"/>
      <c r="DS297" s="86"/>
      <c r="DT297" s="86"/>
      <c r="DU297" s="86"/>
      <c r="DV297" s="86"/>
      <c r="DW297" s="86"/>
      <c r="DX297" s="86"/>
      <c r="DY297" s="86"/>
      <c r="DZ297" s="86"/>
      <c r="EA297" s="86"/>
      <c r="EB297" s="86"/>
      <c r="EC297" s="86"/>
      <c r="ED297" s="86"/>
      <c r="EE297" s="86"/>
      <c r="EF297" s="86"/>
      <c r="EG297" s="86"/>
      <c r="EH297" s="86"/>
      <c r="EI297" s="86"/>
      <c r="EJ297" s="86"/>
      <c r="EK297" s="86"/>
      <c r="EL297" s="86"/>
      <c r="EM297" s="86"/>
      <c r="EN297" s="86"/>
      <c r="EO297" s="86"/>
      <c r="EP297" s="86"/>
      <c r="EQ297" s="86"/>
      <c r="ER297" s="86"/>
      <c r="ES297" s="86"/>
      <c r="ET297" s="86"/>
      <c r="EU297" s="86"/>
      <c r="EV297" s="86"/>
      <c r="EW297" s="86"/>
      <c r="EX297" s="86"/>
      <c r="EY297" s="86"/>
    </row>
    <row r="298" spans="2:155" ht="14.45" customHeight="1" x14ac:dyDescent="0.25">
      <c r="B298" s="92"/>
      <c r="C298" s="92"/>
      <c r="D298" s="92"/>
      <c r="E298" s="92"/>
      <c r="F298" s="92"/>
      <c r="G298" s="92"/>
      <c r="H298" s="92"/>
      <c r="I298" s="92"/>
      <c r="J298" s="92"/>
      <c r="K298" s="92"/>
      <c r="L298" s="92"/>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c r="DE298" s="86"/>
      <c r="DF298" s="86"/>
      <c r="DG298" s="86"/>
      <c r="DH298" s="86"/>
      <c r="DI298" s="86"/>
      <c r="DJ298" s="86"/>
      <c r="DK298" s="86"/>
      <c r="DL298" s="86"/>
      <c r="DM298" s="86"/>
      <c r="DN298" s="86"/>
      <c r="DO298" s="86"/>
      <c r="DP298" s="86"/>
      <c r="DQ298" s="86"/>
      <c r="DR298" s="86"/>
      <c r="DS298" s="86"/>
      <c r="DT298" s="86"/>
      <c r="DU298" s="86"/>
      <c r="DV298" s="86"/>
      <c r="DW298" s="86"/>
      <c r="DX298" s="86"/>
      <c r="DY298" s="86"/>
      <c r="DZ298" s="86"/>
      <c r="EA298" s="86"/>
      <c r="EB298" s="86"/>
      <c r="EC298" s="86"/>
      <c r="ED298" s="86"/>
      <c r="EE298" s="86"/>
      <c r="EF298" s="86"/>
      <c r="EG298" s="86"/>
      <c r="EH298" s="86"/>
      <c r="EI298" s="86"/>
      <c r="EJ298" s="86"/>
      <c r="EK298" s="86"/>
      <c r="EL298" s="86"/>
      <c r="EM298" s="86"/>
      <c r="EN298" s="86"/>
      <c r="EO298" s="86"/>
      <c r="EP298" s="86"/>
      <c r="EQ298" s="86"/>
      <c r="ER298" s="86"/>
      <c r="ES298" s="86"/>
      <c r="ET298" s="86"/>
      <c r="EU298" s="86"/>
      <c r="EV298" s="86"/>
      <c r="EW298" s="86"/>
      <c r="EX298" s="86"/>
      <c r="EY298" s="86"/>
    </row>
    <row r="299" spans="2:155" ht="14.45" customHeight="1" x14ac:dyDescent="0.25">
      <c r="B299" s="92"/>
      <c r="C299" s="92"/>
      <c r="D299" s="92"/>
      <c r="E299" s="92"/>
      <c r="F299" s="92"/>
      <c r="G299" s="92"/>
      <c r="H299" s="92"/>
      <c r="I299" s="92"/>
      <c r="J299" s="92"/>
      <c r="K299" s="92"/>
      <c r="L299" s="92"/>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c r="DE299" s="86"/>
      <c r="DF299" s="86"/>
      <c r="DG299" s="86"/>
      <c r="DH299" s="86"/>
      <c r="DI299" s="86"/>
      <c r="DJ299" s="86"/>
      <c r="DK299" s="86"/>
      <c r="DL299" s="86"/>
      <c r="DM299" s="86"/>
      <c r="DN299" s="86"/>
      <c r="DO299" s="86"/>
      <c r="DP299" s="86"/>
      <c r="DQ299" s="86"/>
      <c r="DR299" s="86"/>
      <c r="DS299" s="86"/>
      <c r="DT299" s="86"/>
      <c r="DU299" s="86"/>
      <c r="DV299" s="86"/>
      <c r="DW299" s="86"/>
      <c r="DX299" s="86"/>
      <c r="DY299" s="86"/>
      <c r="DZ299" s="86"/>
      <c r="EA299" s="86"/>
      <c r="EB299" s="86"/>
      <c r="EC299" s="86"/>
      <c r="ED299" s="86"/>
      <c r="EE299" s="86"/>
      <c r="EF299" s="86"/>
      <c r="EG299" s="86"/>
      <c r="EH299" s="86"/>
      <c r="EI299" s="86"/>
      <c r="EJ299" s="86"/>
      <c r="EK299" s="86"/>
      <c r="EL299" s="86"/>
      <c r="EM299" s="86"/>
      <c r="EN299" s="86"/>
      <c r="EO299" s="86"/>
      <c r="EP299" s="86"/>
      <c r="EQ299" s="86"/>
      <c r="ER299" s="86"/>
      <c r="ES299" s="86"/>
      <c r="ET299" s="86"/>
      <c r="EU299" s="86"/>
      <c r="EV299" s="86"/>
      <c r="EW299" s="86"/>
      <c r="EX299" s="86"/>
      <c r="EY299" s="86"/>
    </row>
    <row r="300" spans="2:155" ht="14.45" customHeight="1" x14ac:dyDescent="0.25">
      <c r="B300" s="92"/>
      <c r="C300" s="92"/>
      <c r="D300" s="92"/>
      <c r="E300" s="92"/>
      <c r="F300" s="92"/>
      <c r="G300" s="92"/>
      <c r="H300" s="92"/>
      <c r="I300" s="92"/>
      <c r="J300" s="92"/>
      <c r="K300" s="92"/>
      <c r="L300" s="92"/>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c r="DE300" s="86"/>
      <c r="DF300" s="86"/>
      <c r="DG300" s="86"/>
      <c r="DH300" s="86"/>
      <c r="DI300" s="86"/>
      <c r="DJ300" s="86"/>
      <c r="DK300" s="86"/>
      <c r="DL300" s="86"/>
      <c r="DM300" s="86"/>
      <c r="DN300" s="86"/>
      <c r="DO300" s="86"/>
      <c r="DP300" s="86"/>
      <c r="DQ300" s="86"/>
      <c r="DR300" s="86"/>
      <c r="DS300" s="86"/>
      <c r="DT300" s="86"/>
      <c r="DU300" s="86"/>
      <c r="DV300" s="86"/>
      <c r="DW300" s="86"/>
      <c r="DX300" s="86"/>
      <c r="DY300" s="86"/>
      <c r="DZ300" s="86"/>
      <c r="EA300" s="86"/>
      <c r="EB300" s="86"/>
      <c r="EC300" s="86"/>
      <c r="ED300" s="86"/>
      <c r="EE300" s="86"/>
      <c r="EF300" s="86"/>
      <c r="EG300" s="86"/>
      <c r="EH300" s="86"/>
      <c r="EI300" s="86"/>
      <c r="EJ300" s="86"/>
      <c r="EK300" s="86"/>
      <c r="EL300" s="86"/>
      <c r="EM300" s="86"/>
      <c r="EN300" s="86"/>
      <c r="EO300" s="86"/>
      <c r="EP300" s="86"/>
      <c r="EQ300" s="86"/>
      <c r="ER300" s="86"/>
      <c r="ES300" s="86"/>
      <c r="ET300" s="86"/>
      <c r="EU300" s="86"/>
      <c r="EV300" s="86"/>
      <c r="EW300" s="86"/>
      <c r="EX300" s="86"/>
      <c r="EY300" s="86"/>
    </row>
    <row r="301" spans="2:155" ht="14.45" customHeight="1" x14ac:dyDescent="0.25">
      <c r="B301" s="92"/>
      <c r="C301" s="92"/>
      <c r="D301" s="92"/>
      <c r="E301" s="92"/>
      <c r="F301" s="92"/>
      <c r="G301" s="92"/>
      <c r="H301" s="92"/>
      <c r="I301" s="92"/>
      <c r="J301" s="92"/>
      <c r="K301" s="92"/>
      <c r="L301" s="92"/>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c r="DE301" s="86"/>
      <c r="DF301" s="86"/>
      <c r="DG301" s="86"/>
      <c r="DH301" s="86"/>
      <c r="DI301" s="86"/>
      <c r="DJ301" s="86"/>
      <c r="DK301" s="86"/>
      <c r="DL301" s="86"/>
      <c r="DM301" s="86"/>
      <c r="DN301" s="86"/>
      <c r="DO301" s="86"/>
      <c r="DP301" s="86"/>
      <c r="DQ301" s="86"/>
      <c r="DR301" s="86"/>
      <c r="DS301" s="86"/>
      <c r="DT301" s="86"/>
      <c r="DU301" s="86"/>
      <c r="DV301" s="86"/>
      <c r="DW301" s="86"/>
      <c r="DX301" s="86"/>
      <c r="DY301" s="86"/>
      <c r="DZ301" s="86"/>
      <c r="EA301" s="86"/>
      <c r="EB301" s="86"/>
      <c r="EC301" s="86"/>
      <c r="ED301" s="86"/>
      <c r="EE301" s="86"/>
      <c r="EF301" s="86"/>
      <c r="EG301" s="86"/>
      <c r="EH301" s="86"/>
      <c r="EI301" s="86"/>
      <c r="EJ301" s="86"/>
      <c r="EK301" s="86"/>
      <c r="EL301" s="86"/>
      <c r="EM301" s="86"/>
      <c r="EN301" s="86"/>
      <c r="EO301" s="86"/>
      <c r="EP301" s="86"/>
      <c r="EQ301" s="86"/>
      <c r="ER301" s="86"/>
      <c r="ES301" s="86"/>
      <c r="ET301" s="86"/>
      <c r="EU301" s="86"/>
      <c r="EV301" s="86"/>
      <c r="EW301" s="86"/>
      <c r="EX301" s="86"/>
      <c r="EY301" s="86"/>
    </row>
    <row r="302" spans="2:155" ht="14.45" customHeight="1" x14ac:dyDescent="0.25">
      <c r="B302" s="92"/>
      <c r="C302" s="92"/>
      <c r="D302" s="92"/>
      <c r="E302" s="92"/>
      <c r="F302" s="92"/>
      <c r="G302" s="92"/>
      <c r="H302" s="92"/>
      <c r="I302" s="92"/>
      <c r="J302" s="92"/>
      <c r="K302" s="92"/>
      <c r="L302" s="92"/>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c r="DE302" s="86"/>
      <c r="DF302" s="86"/>
      <c r="DG302" s="86"/>
      <c r="DH302" s="86"/>
      <c r="DI302" s="86"/>
      <c r="DJ302" s="86"/>
      <c r="DK302" s="86"/>
      <c r="DL302" s="86"/>
      <c r="DM302" s="86"/>
      <c r="DN302" s="86"/>
      <c r="DO302" s="86"/>
      <c r="DP302" s="86"/>
      <c r="DQ302" s="86"/>
      <c r="DR302" s="86"/>
      <c r="DS302" s="86"/>
      <c r="DT302" s="86"/>
      <c r="DU302" s="86"/>
      <c r="DV302" s="86"/>
      <c r="DW302" s="86"/>
      <c r="DX302" s="86"/>
      <c r="DY302" s="86"/>
      <c r="DZ302" s="86"/>
      <c r="EA302" s="86"/>
      <c r="EB302" s="86"/>
      <c r="EC302" s="86"/>
      <c r="ED302" s="86"/>
      <c r="EE302" s="86"/>
      <c r="EF302" s="86"/>
      <c r="EG302" s="86"/>
      <c r="EH302" s="86"/>
      <c r="EI302" s="86"/>
      <c r="EJ302" s="86"/>
      <c r="EK302" s="86"/>
      <c r="EL302" s="86"/>
      <c r="EM302" s="86"/>
      <c r="EN302" s="86"/>
      <c r="EO302" s="86"/>
      <c r="EP302" s="86"/>
      <c r="EQ302" s="86"/>
      <c r="ER302" s="86"/>
      <c r="ES302" s="86"/>
      <c r="ET302" s="86"/>
      <c r="EU302" s="86"/>
      <c r="EV302" s="86"/>
      <c r="EW302" s="86"/>
      <c r="EX302" s="86"/>
      <c r="EY302" s="86"/>
    </row>
    <row r="303" spans="2:155" ht="14.45" customHeight="1" x14ac:dyDescent="0.25">
      <c r="B303" s="92"/>
      <c r="C303" s="92"/>
      <c r="D303" s="92"/>
      <c r="E303" s="92"/>
      <c r="F303" s="92"/>
      <c r="G303" s="92"/>
      <c r="H303" s="92"/>
      <c r="I303" s="92"/>
      <c r="J303" s="92"/>
      <c r="K303" s="92"/>
      <c r="L303" s="92"/>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c r="DE303" s="86"/>
      <c r="DF303" s="86"/>
      <c r="DG303" s="86"/>
      <c r="DH303" s="86"/>
      <c r="DI303" s="86"/>
      <c r="DJ303" s="86"/>
      <c r="DK303" s="86"/>
      <c r="DL303" s="86"/>
      <c r="DM303" s="86"/>
      <c r="DN303" s="86"/>
      <c r="DO303" s="86"/>
      <c r="DP303" s="86"/>
      <c r="DQ303" s="86"/>
      <c r="DR303" s="86"/>
      <c r="DS303" s="86"/>
      <c r="DT303" s="86"/>
      <c r="DU303" s="86"/>
      <c r="DV303" s="86"/>
      <c r="DW303" s="86"/>
      <c r="DX303" s="86"/>
      <c r="DY303" s="86"/>
      <c r="DZ303" s="86"/>
      <c r="EA303" s="86"/>
      <c r="EB303" s="86"/>
      <c r="EC303" s="86"/>
      <c r="ED303" s="86"/>
      <c r="EE303" s="86"/>
      <c r="EF303" s="86"/>
      <c r="EG303" s="86"/>
      <c r="EH303" s="86"/>
      <c r="EI303" s="86"/>
      <c r="EJ303" s="86"/>
      <c r="EK303" s="86"/>
      <c r="EL303" s="86"/>
      <c r="EM303" s="86"/>
      <c r="EN303" s="86"/>
      <c r="EO303" s="86"/>
      <c r="EP303" s="86"/>
      <c r="EQ303" s="86"/>
      <c r="ER303" s="86"/>
      <c r="ES303" s="86"/>
      <c r="ET303" s="86"/>
      <c r="EU303" s="86"/>
      <c r="EV303" s="86"/>
      <c r="EW303" s="86"/>
      <c r="EX303" s="86"/>
      <c r="EY303" s="86"/>
    </row>
    <row r="304" spans="2:155" ht="14.45" customHeight="1" x14ac:dyDescent="0.25">
      <c r="B304" s="92"/>
      <c r="C304" s="92"/>
      <c r="D304" s="92"/>
      <c r="E304" s="92"/>
      <c r="F304" s="92"/>
      <c r="G304" s="92"/>
      <c r="H304" s="92"/>
      <c r="I304" s="92"/>
      <c r="J304" s="92"/>
      <c r="K304" s="92"/>
      <c r="L304" s="92"/>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row>
    <row r="305" spans="2:155" ht="14.45" customHeight="1" x14ac:dyDescent="0.25">
      <c r="B305" s="92"/>
      <c r="C305" s="92"/>
      <c r="D305" s="92"/>
      <c r="E305" s="92"/>
      <c r="F305" s="92"/>
      <c r="G305" s="92"/>
      <c r="H305" s="92"/>
      <c r="I305" s="92"/>
      <c r="J305" s="92"/>
      <c r="K305" s="92"/>
      <c r="L305" s="92"/>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c r="DE305" s="86"/>
      <c r="DF305" s="86"/>
      <c r="DG305" s="86"/>
      <c r="DH305" s="86"/>
      <c r="DI305" s="86"/>
      <c r="DJ305" s="86"/>
      <c r="DK305" s="86"/>
      <c r="DL305" s="86"/>
      <c r="DM305" s="86"/>
      <c r="DN305" s="86"/>
      <c r="DO305" s="86"/>
      <c r="DP305" s="86"/>
      <c r="DQ305" s="86"/>
      <c r="DR305" s="86"/>
      <c r="DS305" s="86"/>
      <c r="DT305" s="86"/>
      <c r="DU305" s="86"/>
      <c r="DV305" s="86"/>
      <c r="DW305" s="86"/>
      <c r="DX305" s="86"/>
      <c r="DY305" s="86"/>
      <c r="DZ305" s="86"/>
      <c r="EA305" s="86"/>
      <c r="EB305" s="86"/>
      <c r="EC305" s="86"/>
      <c r="ED305" s="86"/>
      <c r="EE305" s="86"/>
      <c r="EF305" s="86"/>
      <c r="EG305" s="86"/>
      <c r="EH305" s="86"/>
      <c r="EI305" s="86"/>
      <c r="EJ305" s="86"/>
      <c r="EK305" s="86"/>
      <c r="EL305" s="86"/>
      <c r="EM305" s="86"/>
      <c r="EN305" s="86"/>
      <c r="EO305" s="86"/>
      <c r="EP305" s="86"/>
      <c r="EQ305" s="86"/>
      <c r="ER305" s="86"/>
      <c r="ES305" s="86"/>
      <c r="ET305" s="86"/>
      <c r="EU305" s="86"/>
      <c r="EV305" s="86"/>
      <c r="EW305" s="86"/>
      <c r="EX305" s="86"/>
      <c r="EY305" s="86"/>
    </row>
    <row r="306" spans="2:155" ht="14.45" customHeight="1" x14ac:dyDescent="0.25">
      <c r="B306" s="92"/>
      <c r="C306" s="92"/>
      <c r="D306" s="92"/>
      <c r="E306" s="92"/>
      <c r="F306" s="92"/>
      <c r="G306" s="92"/>
      <c r="H306" s="92"/>
      <c r="I306" s="92"/>
      <c r="J306" s="92"/>
      <c r="K306" s="92"/>
      <c r="L306" s="92"/>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c r="DE306" s="86"/>
      <c r="DF306" s="86"/>
      <c r="DG306" s="86"/>
      <c r="DH306" s="86"/>
      <c r="DI306" s="86"/>
      <c r="DJ306" s="86"/>
      <c r="DK306" s="86"/>
      <c r="DL306" s="86"/>
      <c r="DM306" s="86"/>
      <c r="DN306" s="86"/>
      <c r="DO306" s="86"/>
      <c r="DP306" s="86"/>
      <c r="DQ306" s="86"/>
      <c r="DR306" s="86"/>
      <c r="DS306" s="86"/>
      <c r="DT306" s="86"/>
      <c r="DU306" s="86"/>
      <c r="DV306" s="86"/>
      <c r="DW306" s="86"/>
      <c r="DX306" s="86"/>
      <c r="DY306" s="86"/>
      <c r="DZ306" s="86"/>
      <c r="EA306" s="86"/>
      <c r="EB306" s="86"/>
      <c r="EC306" s="86"/>
      <c r="ED306" s="86"/>
      <c r="EE306" s="86"/>
      <c r="EF306" s="86"/>
      <c r="EG306" s="86"/>
      <c r="EH306" s="86"/>
      <c r="EI306" s="86"/>
      <c r="EJ306" s="86"/>
      <c r="EK306" s="86"/>
      <c r="EL306" s="86"/>
      <c r="EM306" s="86"/>
      <c r="EN306" s="86"/>
      <c r="EO306" s="86"/>
      <c r="EP306" s="86"/>
      <c r="EQ306" s="86"/>
      <c r="ER306" s="86"/>
      <c r="ES306" s="86"/>
      <c r="ET306" s="86"/>
      <c r="EU306" s="86"/>
      <c r="EV306" s="86"/>
      <c r="EW306" s="86"/>
      <c r="EX306" s="86"/>
      <c r="EY306" s="86"/>
    </row>
    <row r="307" spans="2:155" ht="14.45" customHeight="1" x14ac:dyDescent="0.25">
      <c r="B307" s="92"/>
      <c r="C307" s="92"/>
      <c r="D307" s="92"/>
      <c r="E307" s="92"/>
      <c r="F307" s="92"/>
      <c r="G307" s="92"/>
      <c r="H307" s="92"/>
      <c r="I307" s="92"/>
      <c r="J307" s="92"/>
      <c r="K307" s="92"/>
      <c r="L307" s="92"/>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c r="DE307" s="86"/>
      <c r="DF307" s="86"/>
      <c r="DG307" s="86"/>
      <c r="DH307" s="86"/>
      <c r="DI307" s="86"/>
      <c r="DJ307" s="86"/>
      <c r="DK307" s="86"/>
      <c r="DL307" s="86"/>
      <c r="DM307" s="86"/>
      <c r="DN307" s="86"/>
      <c r="DO307" s="86"/>
      <c r="DP307" s="86"/>
      <c r="DQ307" s="86"/>
      <c r="DR307" s="86"/>
      <c r="DS307" s="86"/>
      <c r="DT307" s="86"/>
      <c r="DU307" s="86"/>
      <c r="DV307" s="86"/>
      <c r="DW307" s="86"/>
      <c r="DX307" s="86"/>
      <c r="DY307" s="86"/>
      <c r="DZ307" s="86"/>
      <c r="EA307" s="86"/>
      <c r="EB307" s="86"/>
      <c r="EC307" s="86"/>
      <c r="ED307" s="86"/>
      <c r="EE307" s="86"/>
      <c r="EF307" s="86"/>
      <c r="EG307" s="86"/>
      <c r="EH307" s="86"/>
      <c r="EI307" s="86"/>
      <c r="EJ307" s="86"/>
      <c r="EK307" s="86"/>
      <c r="EL307" s="86"/>
      <c r="EM307" s="86"/>
      <c r="EN307" s="86"/>
      <c r="EO307" s="86"/>
      <c r="EP307" s="86"/>
      <c r="EQ307" s="86"/>
      <c r="ER307" s="86"/>
      <c r="ES307" s="86"/>
      <c r="ET307" s="86"/>
      <c r="EU307" s="86"/>
      <c r="EV307" s="86"/>
      <c r="EW307" s="86"/>
      <c r="EX307" s="86"/>
      <c r="EY307" s="86"/>
    </row>
    <row r="308" spans="2:155" ht="14.45" customHeight="1" x14ac:dyDescent="0.25">
      <c r="B308" s="92"/>
      <c r="C308" s="92"/>
      <c r="D308" s="92"/>
      <c r="E308" s="92"/>
      <c r="F308" s="92"/>
      <c r="G308" s="92"/>
      <c r="H308" s="92"/>
      <c r="I308" s="92"/>
      <c r="J308" s="92"/>
      <c r="K308" s="92"/>
      <c r="L308" s="92"/>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row>
    <row r="309" spans="2:155" ht="14.45" customHeight="1" x14ac:dyDescent="0.25">
      <c r="B309" s="92"/>
      <c r="C309" s="92"/>
      <c r="D309" s="92"/>
      <c r="E309" s="92"/>
      <c r="F309" s="92"/>
      <c r="G309" s="92"/>
      <c r="H309" s="92"/>
      <c r="I309" s="92"/>
      <c r="J309" s="92"/>
      <c r="K309" s="92"/>
      <c r="L309" s="92"/>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row>
    <row r="310" spans="2:155" ht="14.45" customHeight="1" x14ac:dyDescent="0.25">
      <c r="B310" s="92"/>
      <c r="C310" s="92"/>
      <c r="D310" s="92"/>
      <c r="E310" s="92"/>
      <c r="F310" s="92"/>
      <c r="G310" s="92"/>
      <c r="H310" s="92"/>
      <c r="I310" s="92"/>
      <c r="J310" s="92"/>
      <c r="K310" s="92"/>
      <c r="L310" s="92"/>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row>
    <row r="311" spans="2:155" ht="14.45" customHeight="1" x14ac:dyDescent="0.25">
      <c r="B311" s="92"/>
      <c r="C311" s="92"/>
      <c r="D311" s="92"/>
      <c r="E311" s="92"/>
      <c r="F311" s="92"/>
      <c r="G311" s="92"/>
      <c r="H311" s="92"/>
      <c r="I311" s="92"/>
      <c r="J311" s="92"/>
      <c r="K311" s="92"/>
      <c r="L311" s="92"/>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row>
    <row r="312" spans="2:155" ht="14.45" customHeight="1" x14ac:dyDescent="0.25">
      <c r="B312" s="92"/>
      <c r="C312" s="92"/>
      <c r="D312" s="92"/>
      <c r="E312" s="92"/>
      <c r="F312" s="92"/>
      <c r="G312" s="92"/>
      <c r="H312" s="92"/>
      <c r="I312" s="92"/>
      <c r="J312" s="92"/>
      <c r="K312" s="92"/>
      <c r="L312" s="92"/>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row>
    <row r="313" spans="2:155" ht="14.45" customHeight="1" x14ac:dyDescent="0.25">
      <c r="B313" s="92"/>
      <c r="C313" s="92"/>
      <c r="D313" s="92"/>
      <c r="E313" s="92"/>
      <c r="F313" s="92"/>
      <c r="G313" s="92"/>
      <c r="H313" s="92"/>
      <c r="I313" s="92"/>
      <c r="J313" s="92"/>
      <c r="K313" s="92"/>
      <c r="L313" s="92"/>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c r="CK313" s="86"/>
      <c r="CL313" s="86"/>
      <c r="CM313" s="86"/>
      <c r="CN313" s="86"/>
      <c r="CO313" s="86"/>
      <c r="CP313" s="86"/>
      <c r="CQ313" s="86"/>
      <c r="CR313" s="86"/>
      <c r="CS313" s="86"/>
      <c r="CT313" s="86"/>
      <c r="CU313" s="86"/>
      <c r="CV313" s="86"/>
      <c r="CW313" s="86"/>
      <c r="CX313" s="86"/>
      <c r="CY313" s="86"/>
      <c r="CZ313" s="86"/>
      <c r="DA313" s="86"/>
      <c r="DB313" s="86"/>
      <c r="DC313" s="86"/>
      <c r="DD313" s="86"/>
      <c r="DE313" s="86"/>
      <c r="DF313" s="86"/>
      <c r="DG313" s="86"/>
      <c r="DH313" s="86"/>
      <c r="DI313" s="86"/>
      <c r="DJ313" s="86"/>
      <c r="DK313" s="86"/>
      <c r="DL313" s="86"/>
      <c r="DM313" s="86"/>
      <c r="DN313" s="86"/>
      <c r="DO313" s="86"/>
      <c r="DP313" s="86"/>
      <c r="DQ313" s="86"/>
      <c r="DR313" s="86"/>
      <c r="DS313" s="86"/>
      <c r="DT313" s="86"/>
      <c r="DU313" s="86"/>
      <c r="DV313" s="86"/>
      <c r="DW313" s="86"/>
      <c r="DX313" s="86"/>
      <c r="DY313" s="86"/>
      <c r="DZ313" s="86"/>
      <c r="EA313" s="86"/>
      <c r="EB313" s="86"/>
      <c r="EC313" s="86"/>
      <c r="ED313" s="86"/>
      <c r="EE313" s="86"/>
      <c r="EF313" s="86"/>
      <c r="EG313" s="86"/>
      <c r="EH313" s="86"/>
      <c r="EI313" s="86"/>
      <c r="EJ313" s="86"/>
      <c r="EK313" s="86"/>
      <c r="EL313" s="86"/>
      <c r="EM313" s="86"/>
      <c r="EN313" s="86"/>
      <c r="EO313" s="86"/>
      <c r="EP313" s="86"/>
      <c r="EQ313" s="86"/>
      <c r="ER313" s="86"/>
      <c r="ES313" s="86"/>
      <c r="ET313" s="86"/>
      <c r="EU313" s="86"/>
      <c r="EV313" s="86"/>
      <c r="EW313" s="86"/>
      <c r="EX313" s="86"/>
      <c r="EY313" s="86"/>
    </row>
    <row r="314" spans="2:155" ht="14.45" customHeight="1" x14ac:dyDescent="0.25">
      <c r="B314" s="92"/>
      <c r="C314" s="92"/>
      <c r="D314" s="92"/>
      <c r="E314" s="92"/>
      <c r="F314" s="92"/>
      <c r="G314" s="92"/>
      <c r="H314" s="92"/>
      <c r="I314" s="92"/>
      <c r="J314" s="92"/>
      <c r="K314" s="92"/>
      <c r="L314" s="92"/>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c r="DD314" s="86"/>
      <c r="DE314" s="86"/>
      <c r="DF314" s="86"/>
      <c r="DG314" s="86"/>
      <c r="DH314" s="86"/>
      <c r="DI314" s="86"/>
      <c r="DJ314" s="86"/>
      <c r="DK314" s="86"/>
      <c r="DL314" s="86"/>
      <c r="DM314" s="86"/>
      <c r="DN314" s="86"/>
      <c r="DO314" s="86"/>
      <c r="DP314" s="86"/>
      <c r="DQ314" s="86"/>
      <c r="DR314" s="86"/>
      <c r="DS314" s="86"/>
      <c r="DT314" s="86"/>
      <c r="DU314" s="86"/>
      <c r="DV314" s="86"/>
      <c r="DW314" s="86"/>
      <c r="DX314" s="86"/>
      <c r="DY314" s="86"/>
      <c r="DZ314" s="86"/>
      <c r="EA314" s="86"/>
      <c r="EB314" s="86"/>
      <c r="EC314" s="86"/>
      <c r="ED314" s="86"/>
      <c r="EE314" s="86"/>
      <c r="EF314" s="86"/>
      <c r="EG314" s="86"/>
      <c r="EH314" s="86"/>
      <c r="EI314" s="86"/>
      <c r="EJ314" s="86"/>
      <c r="EK314" s="86"/>
      <c r="EL314" s="86"/>
      <c r="EM314" s="86"/>
      <c r="EN314" s="86"/>
      <c r="EO314" s="86"/>
      <c r="EP314" s="86"/>
      <c r="EQ314" s="86"/>
      <c r="ER314" s="86"/>
      <c r="ES314" s="86"/>
      <c r="ET314" s="86"/>
      <c r="EU314" s="86"/>
      <c r="EV314" s="86"/>
      <c r="EW314" s="86"/>
      <c r="EX314" s="86"/>
      <c r="EY314" s="86"/>
    </row>
    <row r="315" spans="2:155" ht="14.45" customHeight="1" x14ac:dyDescent="0.25">
      <c r="B315" s="92"/>
      <c r="C315" s="92"/>
      <c r="D315" s="92"/>
      <c r="E315" s="92"/>
      <c r="F315" s="92"/>
      <c r="G315" s="92"/>
      <c r="H315" s="92"/>
      <c r="I315" s="92"/>
      <c r="J315" s="92"/>
      <c r="K315" s="92"/>
      <c r="L315" s="92"/>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c r="DE315" s="86"/>
      <c r="DF315" s="86"/>
      <c r="DG315" s="86"/>
      <c r="DH315" s="86"/>
      <c r="DI315" s="86"/>
      <c r="DJ315" s="86"/>
      <c r="DK315" s="86"/>
      <c r="DL315" s="86"/>
      <c r="DM315" s="86"/>
      <c r="DN315" s="86"/>
      <c r="DO315" s="86"/>
      <c r="DP315" s="86"/>
      <c r="DQ315" s="86"/>
      <c r="DR315" s="86"/>
      <c r="DS315" s="86"/>
      <c r="DT315" s="86"/>
      <c r="DU315" s="86"/>
      <c r="DV315" s="86"/>
      <c r="DW315" s="86"/>
      <c r="DX315" s="86"/>
      <c r="DY315" s="86"/>
      <c r="DZ315" s="86"/>
      <c r="EA315" s="86"/>
      <c r="EB315" s="86"/>
      <c r="EC315" s="86"/>
      <c r="ED315" s="86"/>
      <c r="EE315" s="86"/>
      <c r="EF315" s="86"/>
      <c r="EG315" s="86"/>
      <c r="EH315" s="86"/>
      <c r="EI315" s="86"/>
      <c r="EJ315" s="86"/>
      <c r="EK315" s="86"/>
      <c r="EL315" s="86"/>
      <c r="EM315" s="86"/>
      <c r="EN315" s="86"/>
      <c r="EO315" s="86"/>
      <c r="EP315" s="86"/>
      <c r="EQ315" s="86"/>
      <c r="ER315" s="86"/>
      <c r="ES315" s="86"/>
      <c r="ET315" s="86"/>
      <c r="EU315" s="86"/>
      <c r="EV315" s="86"/>
      <c r="EW315" s="86"/>
      <c r="EX315" s="86"/>
      <c r="EY315" s="86"/>
    </row>
    <row r="316" spans="2:155" ht="14.45" customHeight="1" x14ac:dyDescent="0.25">
      <c r="B316" s="92"/>
      <c r="C316" s="92"/>
      <c r="D316" s="92"/>
      <c r="E316" s="92"/>
      <c r="F316" s="92"/>
      <c r="G316" s="92"/>
      <c r="H316" s="92"/>
      <c r="I316" s="92"/>
      <c r="J316" s="92"/>
      <c r="K316" s="92"/>
      <c r="L316" s="92"/>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c r="DD316" s="86"/>
      <c r="DE316" s="86"/>
      <c r="DF316" s="86"/>
      <c r="DG316" s="86"/>
      <c r="DH316" s="86"/>
      <c r="DI316" s="86"/>
      <c r="DJ316" s="86"/>
      <c r="DK316" s="86"/>
      <c r="DL316" s="86"/>
      <c r="DM316" s="86"/>
      <c r="DN316" s="86"/>
      <c r="DO316" s="86"/>
      <c r="DP316" s="86"/>
      <c r="DQ316" s="86"/>
      <c r="DR316" s="86"/>
      <c r="DS316" s="86"/>
      <c r="DT316" s="86"/>
      <c r="DU316" s="86"/>
      <c r="DV316" s="86"/>
      <c r="DW316" s="86"/>
      <c r="DX316" s="86"/>
      <c r="DY316" s="86"/>
      <c r="DZ316" s="86"/>
      <c r="EA316" s="86"/>
      <c r="EB316" s="86"/>
      <c r="EC316" s="86"/>
      <c r="ED316" s="86"/>
      <c r="EE316" s="86"/>
      <c r="EF316" s="86"/>
      <c r="EG316" s="86"/>
      <c r="EH316" s="86"/>
      <c r="EI316" s="86"/>
      <c r="EJ316" s="86"/>
      <c r="EK316" s="86"/>
      <c r="EL316" s="86"/>
      <c r="EM316" s="86"/>
      <c r="EN316" s="86"/>
      <c r="EO316" s="86"/>
      <c r="EP316" s="86"/>
      <c r="EQ316" s="86"/>
      <c r="ER316" s="86"/>
      <c r="ES316" s="86"/>
      <c r="ET316" s="86"/>
      <c r="EU316" s="86"/>
      <c r="EV316" s="86"/>
      <c r="EW316" s="86"/>
      <c r="EX316" s="86"/>
      <c r="EY316" s="86"/>
    </row>
    <row r="317" spans="2:155" ht="14.45" customHeight="1" x14ac:dyDescent="0.25">
      <c r="B317" s="92"/>
      <c r="C317" s="92"/>
      <c r="D317" s="92"/>
      <c r="E317" s="92"/>
      <c r="F317" s="92"/>
      <c r="G317" s="92"/>
      <c r="H317" s="92"/>
      <c r="I317" s="92"/>
      <c r="J317" s="92"/>
      <c r="K317" s="92"/>
      <c r="L317" s="92"/>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c r="CK317" s="86"/>
      <c r="CL317" s="86"/>
      <c r="CM317" s="86"/>
      <c r="CN317" s="86"/>
      <c r="CO317" s="86"/>
      <c r="CP317" s="86"/>
      <c r="CQ317" s="86"/>
      <c r="CR317" s="86"/>
      <c r="CS317" s="86"/>
      <c r="CT317" s="86"/>
      <c r="CU317" s="86"/>
      <c r="CV317" s="86"/>
      <c r="CW317" s="86"/>
      <c r="CX317" s="86"/>
      <c r="CY317" s="86"/>
      <c r="CZ317" s="86"/>
      <c r="DA317" s="86"/>
      <c r="DB317" s="86"/>
      <c r="DC317" s="86"/>
      <c r="DD317" s="86"/>
      <c r="DE317" s="86"/>
      <c r="DF317" s="86"/>
      <c r="DG317" s="86"/>
      <c r="DH317" s="86"/>
      <c r="DI317" s="86"/>
      <c r="DJ317" s="86"/>
      <c r="DK317" s="86"/>
      <c r="DL317" s="86"/>
      <c r="DM317" s="86"/>
      <c r="DN317" s="86"/>
      <c r="DO317" s="86"/>
      <c r="DP317" s="86"/>
      <c r="DQ317" s="86"/>
      <c r="DR317" s="86"/>
      <c r="DS317" s="86"/>
      <c r="DT317" s="86"/>
      <c r="DU317" s="86"/>
      <c r="DV317" s="86"/>
      <c r="DW317" s="86"/>
      <c r="DX317" s="86"/>
      <c r="DY317" s="86"/>
      <c r="DZ317" s="86"/>
      <c r="EA317" s="86"/>
      <c r="EB317" s="86"/>
      <c r="EC317" s="86"/>
      <c r="ED317" s="86"/>
      <c r="EE317" s="86"/>
      <c r="EF317" s="86"/>
      <c r="EG317" s="86"/>
      <c r="EH317" s="86"/>
      <c r="EI317" s="86"/>
      <c r="EJ317" s="86"/>
      <c r="EK317" s="86"/>
      <c r="EL317" s="86"/>
      <c r="EM317" s="86"/>
      <c r="EN317" s="86"/>
      <c r="EO317" s="86"/>
      <c r="EP317" s="86"/>
      <c r="EQ317" s="86"/>
      <c r="ER317" s="86"/>
      <c r="ES317" s="86"/>
      <c r="ET317" s="86"/>
      <c r="EU317" s="86"/>
      <c r="EV317" s="86"/>
      <c r="EW317" s="86"/>
      <c r="EX317" s="86"/>
      <c r="EY317" s="86"/>
    </row>
    <row r="318" spans="2:155" ht="14.45" customHeight="1" x14ac:dyDescent="0.25">
      <c r="B318" s="92"/>
      <c r="C318" s="92"/>
      <c r="D318" s="92"/>
      <c r="E318" s="92"/>
      <c r="F318" s="92"/>
      <c r="G318" s="92"/>
      <c r="H318" s="92"/>
      <c r="I318" s="92"/>
      <c r="J318" s="92"/>
      <c r="K318" s="92"/>
      <c r="L318" s="92"/>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c r="DD318" s="86"/>
      <c r="DE318" s="86"/>
      <c r="DF318" s="86"/>
      <c r="DG318" s="86"/>
      <c r="DH318" s="86"/>
      <c r="DI318" s="86"/>
      <c r="DJ318" s="86"/>
      <c r="DK318" s="86"/>
      <c r="DL318" s="86"/>
      <c r="DM318" s="86"/>
      <c r="DN318" s="86"/>
      <c r="DO318" s="86"/>
      <c r="DP318" s="86"/>
      <c r="DQ318" s="86"/>
      <c r="DR318" s="86"/>
      <c r="DS318" s="86"/>
      <c r="DT318" s="86"/>
      <c r="DU318" s="86"/>
      <c r="DV318" s="86"/>
      <c r="DW318" s="86"/>
      <c r="DX318" s="86"/>
      <c r="DY318" s="86"/>
      <c r="DZ318" s="86"/>
      <c r="EA318" s="86"/>
      <c r="EB318" s="86"/>
      <c r="EC318" s="86"/>
      <c r="ED318" s="86"/>
      <c r="EE318" s="86"/>
      <c r="EF318" s="86"/>
      <c r="EG318" s="86"/>
      <c r="EH318" s="86"/>
      <c r="EI318" s="86"/>
      <c r="EJ318" s="86"/>
      <c r="EK318" s="86"/>
      <c r="EL318" s="86"/>
      <c r="EM318" s="86"/>
      <c r="EN318" s="86"/>
      <c r="EO318" s="86"/>
      <c r="EP318" s="86"/>
      <c r="EQ318" s="86"/>
      <c r="ER318" s="86"/>
      <c r="ES318" s="86"/>
      <c r="ET318" s="86"/>
      <c r="EU318" s="86"/>
      <c r="EV318" s="86"/>
      <c r="EW318" s="86"/>
      <c r="EX318" s="86"/>
      <c r="EY318" s="86"/>
    </row>
    <row r="319" spans="2:155" ht="14.45" customHeight="1" x14ac:dyDescent="0.25">
      <c r="B319" s="92"/>
      <c r="C319" s="92"/>
      <c r="D319" s="92"/>
      <c r="E319" s="92"/>
      <c r="F319" s="92"/>
      <c r="G319" s="92"/>
      <c r="H319" s="92"/>
      <c r="I319" s="92"/>
      <c r="J319" s="92"/>
      <c r="K319" s="92"/>
      <c r="L319" s="92"/>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c r="DD319" s="86"/>
      <c r="DE319" s="86"/>
      <c r="DF319" s="86"/>
      <c r="DG319" s="86"/>
      <c r="DH319" s="86"/>
      <c r="DI319" s="86"/>
      <c r="DJ319" s="86"/>
      <c r="DK319" s="86"/>
      <c r="DL319" s="86"/>
      <c r="DM319" s="86"/>
      <c r="DN319" s="86"/>
      <c r="DO319" s="86"/>
      <c r="DP319" s="86"/>
      <c r="DQ319" s="86"/>
      <c r="DR319" s="86"/>
      <c r="DS319" s="86"/>
      <c r="DT319" s="86"/>
      <c r="DU319" s="86"/>
      <c r="DV319" s="86"/>
      <c r="DW319" s="86"/>
      <c r="DX319" s="86"/>
      <c r="DY319" s="86"/>
      <c r="DZ319" s="86"/>
      <c r="EA319" s="86"/>
      <c r="EB319" s="86"/>
      <c r="EC319" s="86"/>
      <c r="ED319" s="86"/>
      <c r="EE319" s="86"/>
      <c r="EF319" s="86"/>
      <c r="EG319" s="86"/>
      <c r="EH319" s="86"/>
      <c r="EI319" s="86"/>
      <c r="EJ319" s="86"/>
      <c r="EK319" s="86"/>
      <c r="EL319" s="86"/>
      <c r="EM319" s="86"/>
      <c r="EN319" s="86"/>
      <c r="EO319" s="86"/>
      <c r="EP319" s="86"/>
      <c r="EQ319" s="86"/>
      <c r="ER319" s="86"/>
      <c r="ES319" s="86"/>
      <c r="ET319" s="86"/>
      <c r="EU319" s="86"/>
      <c r="EV319" s="86"/>
      <c r="EW319" s="86"/>
      <c r="EX319" s="86"/>
      <c r="EY319" s="86"/>
    </row>
    <row r="320" spans="2:155" ht="14.45" customHeight="1" x14ac:dyDescent="0.25">
      <c r="B320" s="92"/>
      <c r="C320" s="92"/>
      <c r="D320" s="92"/>
      <c r="E320" s="92"/>
      <c r="F320" s="92"/>
      <c r="G320" s="92"/>
      <c r="H320" s="92"/>
      <c r="I320" s="92"/>
      <c r="J320" s="92"/>
      <c r="K320" s="92"/>
      <c r="L320" s="92"/>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86"/>
      <c r="CS320" s="86"/>
      <c r="CT320" s="86"/>
      <c r="CU320" s="86"/>
      <c r="CV320" s="86"/>
      <c r="CW320" s="86"/>
      <c r="CX320" s="86"/>
      <c r="CY320" s="86"/>
      <c r="CZ320" s="86"/>
      <c r="DA320" s="86"/>
      <c r="DB320" s="86"/>
      <c r="DC320" s="86"/>
      <c r="DD320" s="86"/>
      <c r="DE320" s="86"/>
      <c r="DF320" s="86"/>
      <c r="DG320" s="86"/>
      <c r="DH320" s="86"/>
      <c r="DI320" s="86"/>
      <c r="DJ320" s="86"/>
      <c r="DK320" s="86"/>
      <c r="DL320" s="86"/>
      <c r="DM320" s="86"/>
      <c r="DN320" s="86"/>
      <c r="DO320" s="86"/>
      <c r="DP320" s="86"/>
      <c r="DQ320" s="86"/>
      <c r="DR320" s="86"/>
      <c r="DS320" s="86"/>
      <c r="DT320" s="86"/>
      <c r="DU320" s="86"/>
      <c r="DV320" s="86"/>
      <c r="DW320" s="86"/>
      <c r="DX320" s="86"/>
      <c r="DY320" s="86"/>
      <c r="DZ320" s="86"/>
      <c r="EA320" s="86"/>
      <c r="EB320" s="86"/>
      <c r="EC320" s="86"/>
      <c r="ED320" s="86"/>
      <c r="EE320" s="86"/>
      <c r="EF320" s="86"/>
      <c r="EG320" s="86"/>
      <c r="EH320" s="86"/>
      <c r="EI320" s="86"/>
      <c r="EJ320" s="86"/>
      <c r="EK320" s="86"/>
      <c r="EL320" s="86"/>
      <c r="EM320" s="86"/>
      <c r="EN320" s="86"/>
      <c r="EO320" s="86"/>
      <c r="EP320" s="86"/>
      <c r="EQ320" s="86"/>
      <c r="ER320" s="86"/>
      <c r="ES320" s="86"/>
      <c r="ET320" s="86"/>
      <c r="EU320" s="86"/>
      <c r="EV320" s="86"/>
      <c r="EW320" s="86"/>
      <c r="EX320" s="86"/>
      <c r="EY320" s="86"/>
    </row>
    <row r="321" spans="2:155" ht="14.45" customHeight="1" x14ac:dyDescent="0.25">
      <c r="B321" s="92"/>
      <c r="C321" s="92"/>
      <c r="D321" s="92"/>
      <c r="E321" s="92"/>
      <c r="F321" s="92"/>
      <c r="G321" s="92"/>
      <c r="H321" s="92"/>
      <c r="I321" s="92"/>
      <c r="J321" s="92"/>
      <c r="K321" s="92"/>
      <c r="L321" s="92"/>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c r="DD321" s="86"/>
      <c r="DE321" s="86"/>
      <c r="DF321" s="86"/>
      <c r="DG321" s="86"/>
      <c r="DH321" s="86"/>
      <c r="DI321" s="86"/>
      <c r="DJ321" s="86"/>
      <c r="DK321" s="86"/>
      <c r="DL321" s="86"/>
      <c r="DM321" s="86"/>
      <c r="DN321" s="86"/>
      <c r="DO321" s="86"/>
      <c r="DP321" s="86"/>
      <c r="DQ321" s="86"/>
      <c r="DR321" s="86"/>
      <c r="DS321" s="86"/>
      <c r="DT321" s="86"/>
      <c r="DU321" s="86"/>
      <c r="DV321" s="86"/>
      <c r="DW321" s="86"/>
      <c r="DX321" s="86"/>
      <c r="DY321" s="86"/>
      <c r="DZ321" s="86"/>
      <c r="EA321" s="86"/>
      <c r="EB321" s="86"/>
      <c r="EC321" s="86"/>
      <c r="ED321" s="86"/>
      <c r="EE321" s="86"/>
      <c r="EF321" s="86"/>
      <c r="EG321" s="86"/>
      <c r="EH321" s="86"/>
      <c r="EI321" s="86"/>
      <c r="EJ321" s="86"/>
      <c r="EK321" s="86"/>
      <c r="EL321" s="86"/>
      <c r="EM321" s="86"/>
      <c r="EN321" s="86"/>
      <c r="EO321" s="86"/>
      <c r="EP321" s="86"/>
      <c r="EQ321" s="86"/>
      <c r="ER321" s="86"/>
      <c r="ES321" s="86"/>
      <c r="ET321" s="86"/>
      <c r="EU321" s="86"/>
      <c r="EV321" s="86"/>
      <c r="EW321" s="86"/>
      <c r="EX321" s="86"/>
      <c r="EY321" s="86"/>
    </row>
    <row r="322" spans="2:155" ht="14.45" customHeight="1" x14ac:dyDescent="0.25">
      <c r="B322" s="92"/>
      <c r="C322" s="92"/>
      <c r="D322" s="92"/>
      <c r="E322" s="92"/>
      <c r="F322" s="92"/>
      <c r="G322" s="92"/>
      <c r="H322" s="92"/>
      <c r="I322" s="92"/>
      <c r="J322" s="92"/>
      <c r="K322" s="92"/>
      <c r="L322" s="92"/>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c r="CK322" s="86"/>
      <c r="CL322" s="86"/>
      <c r="CM322" s="86"/>
      <c r="CN322" s="86"/>
      <c r="CO322" s="86"/>
      <c r="CP322" s="86"/>
      <c r="CQ322" s="86"/>
      <c r="CR322" s="86"/>
      <c r="CS322" s="86"/>
      <c r="CT322" s="86"/>
      <c r="CU322" s="86"/>
      <c r="CV322" s="86"/>
      <c r="CW322" s="86"/>
      <c r="CX322" s="86"/>
      <c r="CY322" s="86"/>
      <c r="CZ322" s="86"/>
      <c r="DA322" s="86"/>
      <c r="DB322" s="86"/>
      <c r="DC322" s="86"/>
      <c r="DD322" s="86"/>
      <c r="DE322" s="86"/>
      <c r="DF322" s="86"/>
      <c r="DG322" s="86"/>
      <c r="DH322" s="86"/>
      <c r="DI322" s="86"/>
      <c r="DJ322" s="86"/>
      <c r="DK322" s="86"/>
      <c r="DL322" s="86"/>
      <c r="DM322" s="86"/>
      <c r="DN322" s="86"/>
      <c r="DO322" s="86"/>
      <c r="DP322" s="86"/>
      <c r="DQ322" s="86"/>
      <c r="DR322" s="86"/>
      <c r="DS322" s="86"/>
      <c r="DT322" s="86"/>
      <c r="DU322" s="86"/>
      <c r="DV322" s="86"/>
      <c r="DW322" s="86"/>
      <c r="DX322" s="86"/>
      <c r="DY322" s="86"/>
      <c r="DZ322" s="86"/>
      <c r="EA322" s="86"/>
      <c r="EB322" s="86"/>
      <c r="EC322" s="86"/>
      <c r="ED322" s="86"/>
      <c r="EE322" s="86"/>
      <c r="EF322" s="86"/>
      <c r="EG322" s="86"/>
      <c r="EH322" s="86"/>
      <c r="EI322" s="86"/>
      <c r="EJ322" s="86"/>
      <c r="EK322" s="86"/>
      <c r="EL322" s="86"/>
      <c r="EM322" s="86"/>
      <c r="EN322" s="86"/>
      <c r="EO322" s="86"/>
      <c r="EP322" s="86"/>
      <c r="EQ322" s="86"/>
      <c r="ER322" s="86"/>
      <c r="ES322" s="86"/>
      <c r="ET322" s="86"/>
      <c r="EU322" s="86"/>
      <c r="EV322" s="86"/>
      <c r="EW322" s="86"/>
      <c r="EX322" s="86"/>
      <c r="EY322" s="86"/>
    </row>
    <row r="323" spans="2:155" ht="14.45" customHeight="1" x14ac:dyDescent="0.25">
      <c r="B323" s="92"/>
      <c r="C323" s="92"/>
      <c r="D323" s="92"/>
      <c r="E323" s="92"/>
      <c r="F323" s="92"/>
      <c r="G323" s="92"/>
      <c r="H323" s="92"/>
      <c r="I323" s="92"/>
      <c r="J323" s="92"/>
      <c r="K323" s="92"/>
      <c r="L323" s="92"/>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c r="CE323" s="86"/>
      <c r="CF323" s="86"/>
      <c r="CG323" s="86"/>
      <c r="CH323" s="86"/>
      <c r="CI323" s="86"/>
      <c r="CJ323" s="86"/>
      <c r="CK323" s="86"/>
      <c r="CL323" s="86"/>
      <c r="CM323" s="86"/>
      <c r="CN323" s="86"/>
      <c r="CO323" s="86"/>
      <c r="CP323" s="86"/>
      <c r="CQ323" s="86"/>
      <c r="CR323" s="86"/>
      <c r="CS323" s="86"/>
      <c r="CT323" s="86"/>
      <c r="CU323" s="86"/>
      <c r="CV323" s="86"/>
      <c r="CW323" s="86"/>
      <c r="CX323" s="86"/>
      <c r="CY323" s="86"/>
      <c r="CZ323" s="86"/>
      <c r="DA323" s="86"/>
      <c r="DB323" s="86"/>
      <c r="DC323" s="86"/>
      <c r="DD323" s="86"/>
      <c r="DE323" s="86"/>
      <c r="DF323" s="86"/>
      <c r="DG323" s="86"/>
      <c r="DH323" s="86"/>
      <c r="DI323" s="86"/>
      <c r="DJ323" s="86"/>
      <c r="DK323" s="86"/>
      <c r="DL323" s="86"/>
      <c r="DM323" s="86"/>
      <c r="DN323" s="86"/>
      <c r="DO323" s="86"/>
      <c r="DP323" s="86"/>
      <c r="DQ323" s="86"/>
      <c r="DR323" s="86"/>
      <c r="DS323" s="86"/>
      <c r="DT323" s="86"/>
      <c r="DU323" s="86"/>
      <c r="DV323" s="86"/>
      <c r="DW323" s="86"/>
      <c r="DX323" s="86"/>
      <c r="DY323" s="86"/>
      <c r="DZ323" s="86"/>
      <c r="EA323" s="86"/>
      <c r="EB323" s="86"/>
      <c r="EC323" s="86"/>
      <c r="ED323" s="86"/>
      <c r="EE323" s="86"/>
      <c r="EF323" s="86"/>
      <c r="EG323" s="86"/>
      <c r="EH323" s="86"/>
      <c r="EI323" s="86"/>
      <c r="EJ323" s="86"/>
      <c r="EK323" s="86"/>
      <c r="EL323" s="86"/>
      <c r="EM323" s="86"/>
      <c r="EN323" s="86"/>
      <c r="EO323" s="86"/>
      <c r="EP323" s="86"/>
      <c r="EQ323" s="86"/>
      <c r="ER323" s="86"/>
      <c r="ES323" s="86"/>
      <c r="ET323" s="86"/>
      <c r="EU323" s="86"/>
      <c r="EV323" s="86"/>
      <c r="EW323" s="86"/>
      <c r="EX323" s="86"/>
      <c r="EY323" s="86"/>
    </row>
    <row r="324" spans="2:155" ht="14.45" customHeight="1" x14ac:dyDescent="0.25">
      <c r="B324" s="92"/>
      <c r="C324" s="92"/>
      <c r="D324" s="92"/>
      <c r="E324" s="92"/>
      <c r="F324" s="92"/>
      <c r="G324" s="92"/>
      <c r="H324" s="92"/>
      <c r="I324" s="92"/>
      <c r="J324" s="92"/>
      <c r="K324" s="92"/>
      <c r="L324" s="92"/>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c r="CE324" s="86"/>
      <c r="CF324" s="86"/>
      <c r="CG324" s="86"/>
      <c r="CH324" s="86"/>
      <c r="CI324" s="86"/>
      <c r="CJ324" s="86"/>
      <c r="CK324" s="86"/>
      <c r="CL324" s="86"/>
      <c r="CM324" s="86"/>
      <c r="CN324" s="86"/>
      <c r="CO324" s="86"/>
      <c r="CP324" s="86"/>
      <c r="CQ324" s="86"/>
      <c r="CR324" s="86"/>
      <c r="CS324" s="86"/>
      <c r="CT324" s="86"/>
      <c r="CU324" s="86"/>
      <c r="CV324" s="86"/>
      <c r="CW324" s="86"/>
      <c r="CX324" s="86"/>
      <c r="CY324" s="86"/>
      <c r="CZ324" s="86"/>
      <c r="DA324" s="86"/>
      <c r="DB324" s="86"/>
      <c r="DC324" s="86"/>
      <c r="DD324" s="86"/>
      <c r="DE324" s="86"/>
      <c r="DF324" s="86"/>
      <c r="DG324" s="86"/>
      <c r="DH324" s="86"/>
      <c r="DI324" s="86"/>
      <c r="DJ324" s="86"/>
      <c r="DK324" s="86"/>
      <c r="DL324" s="86"/>
      <c r="DM324" s="86"/>
      <c r="DN324" s="86"/>
      <c r="DO324" s="86"/>
      <c r="DP324" s="86"/>
      <c r="DQ324" s="86"/>
      <c r="DR324" s="86"/>
      <c r="DS324" s="86"/>
      <c r="DT324" s="86"/>
      <c r="DU324" s="86"/>
      <c r="DV324" s="86"/>
      <c r="DW324" s="86"/>
      <c r="DX324" s="86"/>
      <c r="DY324" s="86"/>
      <c r="DZ324" s="86"/>
      <c r="EA324" s="86"/>
      <c r="EB324" s="86"/>
      <c r="EC324" s="86"/>
      <c r="ED324" s="86"/>
      <c r="EE324" s="86"/>
      <c r="EF324" s="86"/>
      <c r="EG324" s="86"/>
      <c r="EH324" s="86"/>
      <c r="EI324" s="86"/>
      <c r="EJ324" s="86"/>
      <c r="EK324" s="86"/>
      <c r="EL324" s="86"/>
      <c r="EM324" s="86"/>
      <c r="EN324" s="86"/>
      <c r="EO324" s="86"/>
      <c r="EP324" s="86"/>
      <c r="EQ324" s="86"/>
      <c r="ER324" s="86"/>
      <c r="ES324" s="86"/>
      <c r="ET324" s="86"/>
      <c r="EU324" s="86"/>
      <c r="EV324" s="86"/>
      <c r="EW324" s="86"/>
      <c r="EX324" s="86"/>
      <c r="EY324" s="86"/>
    </row>
    <row r="325" spans="2:155" ht="14.45" customHeight="1" x14ac:dyDescent="0.25">
      <c r="B325" s="92"/>
      <c r="C325" s="92"/>
      <c r="D325" s="92"/>
      <c r="E325" s="92"/>
      <c r="F325" s="92"/>
      <c r="G325" s="92"/>
      <c r="H325" s="92"/>
      <c r="I325" s="92"/>
      <c r="J325" s="92"/>
      <c r="K325" s="92"/>
      <c r="L325" s="92"/>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c r="CE325" s="86"/>
      <c r="CF325" s="86"/>
      <c r="CG325" s="86"/>
      <c r="CH325" s="86"/>
      <c r="CI325" s="86"/>
      <c r="CJ325" s="86"/>
      <c r="CK325" s="86"/>
      <c r="CL325" s="86"/>
      <c r="CM325" s="86"/>
      <c r="CN325" s="86"/>
      <c r="CO325" s="86"/>
      <c r="CP325" s="86"/>
      <c r="CQ325" s="86"/>
      <c r="CR325" s="86"/>
      <c r="CS325" s="86"/>
      <c r="CT325" s="86"/>
      <c r="CU325" s="86"/>
      <c r="CV325" s="86"/>
      <c r="CW325" s="86"/>
      <c r="CX325" s="86"/>
      <c r="CY325" s="86"/>
      <c r="CZ325" s="86"/>
      <c r="DA325" s="86"/>
      <c r="DB325" s="86"/>
      <c r="DC325" s="86"/>
      <c r="DD325" s="86"/>
      <c r="DE325" s="86"/>
      <c r="DF325" s="86"/>
      <c r="DG325" s="86"/>
      <c r="DH325" s="86"/>
      <c r="DI325" s="86"/>
      <c r="DJ325" s="86"/>
      <c r="DK325" s="86"/>
      <c r="DL325" s="86"/>
      <c r="DM325" s="86"/>
      <c r="DN325" s="86"/>
      <c r="DO325" s="86"/>
      <c r="DP325" s="86"/>
      <c r="DQ325" s="86"/>
      <c r="DR325" s="86"/>
      <c r="DS325" s="86"/>
      <c r="DT325" s="86"/>
      <c r="DU325" s="86"/>
      <c r="DV325" s="86"/>
      <c r="DW325" s="86"/>
      <c r="DX325" s="86"/>
      <c r="DY325" s="86"/>
      <c r="DZ325" s="86"/>
      <c r="EA325" s="86"/>
      <c r="EB325" s="86"/>
      <c r="EC325" s="86"/>
      <c r="ED325" s="86"/>
      <c r="EE325" s="86"/>
      <c r="EF325" s="86"/>
      <c r="EG325" s="86"/>
      <c r="EH325" s="86"/>
      <c r="EI325" s="86"/>
      <c r="EJ325" s="86"/>
      <c r="EK325" s="86"/>
      <c r="EL325" s="86"/>
      <c r="EM325" s="86"/>
      <c r="EN325" s="86"/>
      <c r="EO325" s="86"/>
      <c r="EP325" s="86"/>
      <c r="EQ325" s="86"/>
      <c r="ER325" s="86"/>
      <c r="ES325" s="86"/>
      <c r="ET325" s="86"/>
      <c r="EU325" s="86"/>
      <c r="EV325" s="86"/>
      <c r="EW325" s="86"/>
      <c r="EX325" s="86"/>
      <c r="EY325" s="86"/>
    </row>
    <row r="326" spans="2:155" ht="14.45" customHeight="1" x14ac:dyDescent="0.25">
      <c r="B326" s="92"/>
      <c r="C326" s="92"/>
      <c r="D326" s="92"/>
      <c r="E326" s="92"/>
      <c r="F326" s="92"/>
      <c r="G326" s="92"/>
      <c r="H326" s="92"/>
      <c r="I326" s="92"/>
      <c r="J326" s="92"/>
      <c r="K326" s="92"/>
      <c r="L326" s="92"/>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row>
    <row r="327" spans="2:155" ht="14.45" customHeight="1" x14ac:dyDescent="0.25">
      <c r="B327" s="92"/>
      <c r="C327" s="92"/>
      <c r="D327" s="92"/>
      <c r="E327" s="92"/>
      <c r="F327" s="92"/>
      <c r="G327" s="92"/>
      <c r="H327" s="92"/>
      <c r="I327" s="92"/>
      <c r="J327" s="92"/>
      <c r="K327" s="92"/>
      <c r="L327" s="92"/>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c r="DD327" s="86"/>
      <c r="DE327" s="86"/>
      <c r="DF327" s="86"/>
      <c r="DG327" s="86"/>
      <c r="DH327" s="86"/>
      <c r="DI327" s="86"/>
      <c r="DJ327" s="86"/>
      <c r="DK327" s="86"/>
      <c r="DL327" s="86"/>
      <c r="DM327" s="86"/>
      <c r="DN327" s="86"/>
      <c r="DO327" s="86"/>
      <c r="DP327" s="86"/>
      <c r="DQ327" s="86"/>
      <c r="DR327" s="86"/>
      <c r="DS327" s="86"/>
      <c r="DT327" s="86"/>
      <c r="DU327" s="86"/>
      <c r="DV327" s="86"/>
      <c r="DW327" s="86"/>
      <c r="DX327" s="86"/>
      <c r="DY327" s="86"/>
      <c r="DZ327" s="86"/>
      <c r="EA327" s="86"/>
      <c r="EB327" s="86"/>
      <c r="EC327" s="86"/>
      <c r="ED327" s="86"/>
      <c r="EE327" s="86"/>
      <c r="EF327" s="86"/>
      <c r="EG327" s="86"/>
      <c r="EH327" s="86"/>
      <c r="EI327" s="86"/>
      <c r="EJ327" s="86"/>
      <c r="EK327" s="86"/>
      <c r="EL327" s="86"/>
      <c r="EM327" s="86"/>
      <c r="EN327" s="86"/>
      <c r="EO327" s="86"/>
      <c r="EP327" s="86"/>
      <c r="EQ327" s="86"/>
      <c r="ER327" s="86"/>
      <c r="ES327" s="86"/>
      <c r="ET327" s="86"/>
      <c r="EU327" s="86"/>
      <c r="EV327" s="86"/>
      <c r="EW327" s="86"/>
      <c r="EX327" s="86"/>
      <c r="EY327" s="86"/>
    </row>
    <row r="328" spans="2:155" ht="14.45" customHeight="1" x14ac:dyDescent="0.25">
      <c r="B328" s="92"/>
      <c r="C328" s="92"/>
      <c r="D328" s="92"/>
      <c r="E328" s="92"/>
      <c r="F328" s="92"/>
      <c r="G328" s="92"/>
      <c r="H328" s="92"/>
      <c r="I328" s="92"/>
      <c r="J328" s="92"/>
      <c r="K328" s="92"/>
      <c r="L328" s="92"/>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c r="DD328" s="86"/>
      <c r="DE328" s="86"/>
      <c r="DF328" s="86"/>
      <c r="DG328" s="86"/>
      <c r="DH328" s="86"/>
      <c r="DI328" s="86"/>
      <c r="DJ328" s="86"/>
      <c r="DK328" s="86"/>
      <c r="DL328" s="86"/>
      <c r="DM328" s="86"/>
      <c r="DN328" s="86"/>
      <c r="DO328" s="86"/>
      <c r="DP328" s="86"/>
      <c r="DQ328" s="86"/>
      <c r="DR328" s="86"/>
      <c r="DS328" s="86"/>
      <c r="DT328" s="86"/>
      <c r="DU328" s="86"/>
      <c r="DV328" s="86"/>
      <c r="DW328" s="86"/>
      <c r="DX328" s="86"/>
      <c r="DY328" s="86"/>
      <c r="DZ328" s="86"/>
      <c r="EA328" s="86"/>
      <c r="EB328" s="86"/>
      <c r="EC328" s="86"/>
      <c r="ED328" s="86"/>
      <c r="EE328" s="86"/>
      <c r="EF328" s="86"/>
      <c r="EG328" s="86"/>
      <c r="EH328" s="86"/>
      <c r="EI328" s="86"/>
      <c r="EJ328" s="86"/>
      <c r="EK328" s="86"/>
      <c r="EL328" s="86"/>
      <c r="EM328" s="86"/>
      <c r="EN328" s="86"/>
      <c r="EO328" s="86"/>
      <c r="EP328" s="86"/>
      <c r="EQ328" s="86"/>
      <c r="ER328" s="86"/>
      <c r="ES328" s="86"/>
      <c r="ET328" s="86"/>
      <c r="EU328" s="86"/>
      <c r="EV328" s="86"/>
      <c r="EW328" s="86"/>
      <c r="EX328" s="86"/>
      <c r="EY328" s="86"/>
    </row>
    <row r="329" spans="2:155" ht="14.45" customHeight="1" x14ac:dyDescent="0.25">
      <c r="B329" s="92"/>
      <c r="C329" s="92"/>
      <c r="D329" s="92"/>
      <c r="E329" s="92"/>
      <c r="F329" s="92"/>
      <c r="G329" s="92"/>
      <c r="H329" s="92"/>
      <c r="I329" s="92"/>
      <c r="J329" s="92"/>
      <c r="K329" s="92"/>
      <c r="L329" s="92"/>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c r="DD329" s="86"/>
      <c r="DE329" s="86"/>
      <c r="DF329" s="86"/>
      <c r="DG329" s="86"/>
      <c r="DH329" s="86"/>
      <c r="DI329" s="86"/>
      <c r="DJ329" s="86"/>
      <c r="DK329" s="86"/>
      <c r="DL329" s="86"/>
      <c r="DM329" s="86"/>
      <c r="DN329" s="86"/>
      <c r="DO329" s="86"/>
      <c r="DP329" s="86"/>
      <c r="DQ329" s="86"/>
      <c r="DR329" s="86"/>
      <c r="DS329" s="86"/>
      <c r="DT329" s="86"/>
      <c r="DU329" s="86"/>
      <c r="DV329" s="86"/>
      <c r="DW329" s="86"/>
      <c r="DX329" s="86"/>
      <c r="DY329" s="86"/>
      <c r="DZ329" s="86"/>
      <c r="EA329" s="86"/>
      <c r="EB329" s="86"/>
      <c r="EC329" s="86"/>
      <c r="ED329" s="86"/>
      <c r="EE329" s="86"/>
      <c r="EF329" s="86"/>
      <c r="EG329" s="86"/>
      <c r="EH329" s="86"/>
      <c r="EI329" s="86"/>
      <c r="EJ329" s="86"/>
      <c r="EK329" s="86"/>
      <c r="EL329" s="86"/>
      <c r="EM329" s="86"/>
      <c r="EN329" s="86"/>
      <c r="EO329" s="86"/>
      <c r="EP329" s="86"/>
      <c r="EQ329" s="86"/>
      <c r="ER329" s="86"/>
      <c r="ES329" s="86"/>
      <c r="ET329" s="86"/>
      <c r="EU329" s="86"/>
      <c r="EV329" s="86"/>
      <c r="EW329" s="86"/>
      <c r="EX329" s="86"/>
      <c r="EY329" s="86"/>
    </row>
    <row r="330" spans="2:155" ht="14.45" customHeight="1" x14ac:dyDescent="0.25">
      <c r="B330" s="92"/>
      <c r="C330" s="92"/>
      <c r="D330" s="92"/>
      <c r="E330" s="92"/>
      <c r="F330" s="92"/>
      <c r="G330" s="92"/>
      <c r="H330" s="92"/>
      <c r="I330" s="92"/>
      <c r="J330" s="92"/>
      <c r="K330" s="92"/>
      <c r="L330" s="92"/>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c r="DD330" s="86"/>
      <c r="DE330" s="86"/>
      <c r="DF330" s="86"/>
      <c r="DG330" s="86"/>
      <c r="DH330" s="86"/>
      <c r="DI330" s="86"/>
      <c r="DJ330" s="86"/>
      <c r="DK330" s="86"/>
      <c r="DL330" s="86"/>
      <c r="DM330" s="86"/>
      <c r="DN330" s="86"/>
      <c r="DO330" s="86"/>
      <c r="DP330" s="86"/>
      <c r="DQ330" s="86"/>
      <c r="DR330" s="86"/>
      <c r="DS330" s="86"/>
      <c r="DT330" s="86"/>
      <c r="DU330" s="86"/>
      <c r="DV330" s="86"/>
      <c r="DW330" s="86"/>
      <c r="DX330" s="86"/>
      <c r="DY330" s="86"/>
      <c r="DZ330" s="86"/>
      <c r="EA330" s="86"/>
      <c r="EB330" s="86"/>
      <c r="EC330" s="86"/>
      <c r="ED330" s="86"/>
      <c r="EE330" s="86"/>
      <c r="EF330" s="86"/>
      <c r="EG330" s="86"/>
      <c r="EH330" s="86"/>
      <c r="EI330" s="86"/>
      <c r="EJ330" s="86"/>
      <c r="EK330" s="86"/>
      <c r="EL330" s="86"/>
      <c r="EM330" s="86"/>
      <c r="EN330" s="86"/>
      <c r="EO330" s="86"/>
      <c r="EP330" s="86"/>
      <c r="EQ330" s="86"/>
      <c r="ER330" s="86"/>
      <c r="ES330" s="86"/>
      <c r="ET330" s="86"/>
      <c r="EU330" s="86"/>
      <c r="EV330" s="86"/>
      <c r="EW330" s="86"/>
      <c r="EX330" s="86"/>
      <c r="EY330" s="86"/>
    </row>
    <row r="331" spans="2:155" ht="14.45" customHeight="1" x14ac:dyDescent="0.25">
      <c r="B331" s="92"/>
      <c r="C331" s="92"/>
      <c r="D331" s="92"/>
      <c r="E331" s="92"/>
      <c r="F331" s="92"/>
      <c r="G331" s="92"/>
      <c r="H331" s="92"/>
      <c r="I331" s="92"/>
      <c r="J331" s="92"/>
      <c r="K331" s="92"/>
      <c r="L331" s="92"/>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c r="DE331" s="86"/>
      <c r="DF331" s="86"/>
      <c r="DG331" s="86"/>
      <c r="DH331" s="86"/>
      <c r="DI331" s="86"/>
      <c r="DJ331" s="86"/>
      <c r="DK331" s="86"/>
      <c r="DL331" s="86"/>
      <c r="DM331" s="86"/>
      <c r="DN331" s="86"/>
      <c r="DO331" s="86"/>
      <c r="DP331" s="86"/>
      <c r="DQ331" s="86"/>
      <c r="DR331" s="86"/>
      <c r="DS331" s="86"/>
      <c r="DT331" s="86"/>
      <c r="DU331" s="86"/>
      <c r="DV331" s="86"/>
      <c r="DW331" s="86"/>
      <c r="DX331" s="86"/>
      <c r="DY331" s="86"/>
      <c r="DZ331" s="86"/>
      <c r="EA331" s="86"/>
      <c r="EB331" s="86"/>
      <c r="EC331" s="86"/>
      <c r="ED331" s="86"/>
      <c r="EE331" s="86"/>
      <c r="EF331" s="86"/>
      <c r="EG331" s="86"/>
      <c r="EH331" s="86"/>
      <c r="EI331" s="86"/>
      <c r="EJ331" s="86"/>
      <c r="EK331" s="86"/>
      <c r="EL331" s="86"/>
      <c r="EM331" s="86"/>
      <c r="EN331" s="86"/>
      <c r="EO331" s="86"/>
      <c r="EP331" s="86"/>
      <c r="EQ331" s="86"/>
      <c r="ER331" s="86"/>
      <c r="ES331" s="86"/>
      <c r="ET331" s="86"/>
      <c r="EU331" s="86"/>
      <c r="EV331" s="86"/>
      <c r="EW331" s="86"/>
      <c r="EX331" s="86"/>
      <c r="EY331" s="86"/>
    </row>
    <row r="332" spans="2:155" ht="14.45" customHeight="1" x14ac:dyDescent="0.25">
      <c r="B332" s="92"/>
      <c r="C332" s="92"/>
      <c r="D332" s="92"/>
      <c r="E332" s="92"/>
      <c r="F332" s="92"/>
      <c r="G332" s="92"/>
      <c r="H332" s="92"/>
      <c r="I332" s="92"/>
      <c r="J332" s="92"/>
      <c r="K332" s="92"/>
      <c r="L332" s="92"/>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c r="DD332" s="86"/>
      <c r="DE332" s="86"/>
      <c r="DF332" s="86"/>
      <c r="DG332" s="86"/>
      <c r="DH332" s="86"/>
      <c r="DI332" s="86"/>
      <c r="DJ332" s="86"/>
      <c r="DK332" s="86"/>
      <c r="DL332" s="86"/>
      <c r="DM332" s="86"/>
      <c r="DN332" s="86"/>
      <c r="DO332" s="86"/>
      <c r="DP332" s="86"/>
      <c r="DQ332" s="86"/>
      <c r="DR332" s="86"/>
      <c r="DS332" s="86"/>
      <c r="DT332" s="86"/>
      <c r="DU332" s="86"/>
      <c r="DV332" s="86"/>
      <c r="DW332" s="86"/>
      <c r="DX332" s="86"/>
      <c r="DY332" s="86"/>
      <c r="DZ332" s="86"/>
      <c r="EA332" s="86"/>
      <c r="EB332" s="86"/>
      <c r="EC332" s="86"/>
      <c r="ED332" s="86"/>
      <c r="EE332" s="86"/>
      <c r="EF332" s="86"/>
      <c r="EG332" s="86"/>
      <c r="EH332" s="86"/>
      <c r="EI332" s="86"/>
      <c r="EJ332" s="86"/>
      <c r="EK332" s="86"/>
      <c r="EL332" s="86"/>
      <c r="EM332" s="86"/>
      <c r="EN332" s="86"/>
      <c r="EO332" s="86"/>
      <c r="EP332" s="86"/>
      <c r="EQ332" s="86"/>
      <c r="ER332" s="86"/>
      <c r="ES332" s="86"/>
      <c r="ET332" s="86"/>
      <c r="EU332" s="86"/>
      <c r="EV332" s="86"/>
      <c r="EW332" s="86"/>
      <c r="EX332" s="86"/>
      <c r="EY332" s="86"/>
    </row>
    <row r="333" spans="2:155" ht="14.45" customHeight="1" x14ac:dyDescent="0.25">
      <c r="B333" s="92"/>
      <c r="C333" s="92"/>
      <c r="D333" s="92"/>
      <c r="E333" s="92"/>
      <c r="F333" s="92"/>
      <c r="G333" s="92"/>
      <c r="H333" s="92"/>
      <c r="I333" s="92"/>
      <c r="J333" s="92"/>
      <c r="K333" s="92"/>
      <c r="L333" s="92"/>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c r="DD333" s="86"/>
      <c r="DE333" s="86"/>
      <c r="DF333" s="86"/>
      <c r="DG333" s="86"/>
      <c r="DH333" s="86"/>
      <c r="DI333" s="86"/>
      <c r="DJ333" s="86"/>
      <c r="DK333" s="86"/>
      <c r="DL333" s="86"/>
      <c r="DM333" s="86"/>
      <c r="DN333" s="86"/>
      <c r="DO333" s="86"/>
      <c r="DP333" s="86"/>
      <c r="DQ333" s="86"/>
      <c r="DR333" s="86"/>
      <c r="DS333" s="86"/>
      <c r="DT333" s="86"/>
      <c r="DU333" s="86"/>
      <c r="DV333" s="86"/>
      <c r="DW333" s="86"/>
      <c r="DX333" s="86"/>
      <c r="DY333" s="86"/>
      <c r="DZ333" s="86"/>
      <c r="EA333" s="86"/>
      <c r="EB333" s="86"/>
      <c r="EC333" s="86"/>
      <c r="ED333" s="86"/>
      <c r="EE333" s="86"/>
      <c r="EF333" s="86"/>
      <c r="EG333" s="86"/>
      <c r="EH333" s="86"/>
      <c r="EI333" s="86"/>
      <c r="EJ333" s="86"/>
      <c r="EK333" s="86"/>
      <c r="EL333" s="86"/>
      <c r="EM333" s="86"/>
      <c r="EN333" s="86"/>
      <c r="EO333" s="86"/>
      <c r="EP333" s="86"/>
      <c r="EQ333" s="86"/>
      <c r="ER333" s="86"/>
      <c r="ES333" s="86"/>
      <c r="ET333" s="86"/>
      <c r="EU333" s="86"/>
      <c r="EV333" s="86"/>
      <c r="EW333" s="86"/>
      <c r="EX333" s="86"/>
      <c r="EY333" s="86"/>
    </row>
    <row r="334" spans="2:155" ht="14.45" customHeight="1" x14ac:dyDescent="0.25">
      <c r="B334" s="92"/>
      <c r="C334" s="92"/>
      <c r="D334" s="92"/>
      <c r="E334" s="92"/>
      <c r="F334" s="92"/>
      <c r="G334" s="92"/>
      <c r="H334" s="92"/>
      <c r="I334" s="92"/>
      <c r="J334" s="92"/>
      <c r="K334" s="92"/>
      <c r="L334" s="92"/>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c r="DD334" s="86"/>
      <c r="DE334" s="86"/>
      <c r="DF334" s="86"/>
      <c r="DG334" s="86"/>
      <c r="DH334" s="86"/>
      <c r="DI334" s="86"/>
      <c r="DJ334" s="86"/>
      <c r="DK334" s="86"/>
      <c r="DL334" s="86"/>
      <c r="DM334" s="86"/>
      <c r="DN334" s="86"/>
      <c r="DO334" s="86"/>
      <c r="DP334" s="86"/>
      <c r="DQ334" s="86"/>
      <c r="DR334" s="86"/>
      <c r="DS334" s="86"/>
      <c r="DT334" s="86"/>
      <c r="DU334" s="86"/>
      <c r="DV334" s="86"/>
      <c r="DW334" s="86"/>
      <c r="DX334" s="86"/>
      <c r="DY334" s="86"/>
      <c r="DZ334" s="86"/>
      <c r="EA334" s="86"/>
      <c r="EB334" s="86"/>
      <c r="EC334" s="86"/>
      <c r="ED334" s="86"/>
      <c r="EE334" s="86"/>
      <c r="EF334" s="86"/>
      <c r="EG334" s="86"/>
      <c r="EH334" s="86"/>
      <c r="EI334" s="86"/>
      <c r="EJ334" s="86"/>
      <c r="EK334" s="86"/>
      <c r="EL334" s="86"/>
      <c r="EM334" s="86"/>
      <c r="EN334" s="86"/>
      <c r="EO334" s="86"/>
      <c r="EP334" s="86"/>
      <c r="EQ334" s="86"/>
      <c r="ER334" s="86"/>
      <c r="ES334" s="86"/>
      <c r="ET334" s="86"/>
      <c r="EU334" s="86"/>
      <c r="EV334" s="86"/>
      <c r="EW334" s="86"/>
      <c r="EX334" s="86"/>
      <c r="EY334" s="86"/>
    </row>
    <row r="335" spans="2:155" ht="14.45" customHeight="1" x14ac:dyDescent="0.25">
      <c r="B335" s="92"/>
      <c r="C335" s="92"/>
      <c r="D335" s="92"/>
      <c r="E335" s="92"/>
      <c r="F335" s="92"/>
      <c r="G335" s="92"/>
      <c r="H335" s="92"/>
      <c r="I335" s="92"/>
      <c r="J335" s="92"/>
      <c r="K335" s="92"/>
      <c r="L335" s="92"/>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c r="CK335" s="86"/>
      <c r="CL335" s="86"/>
      <c r="CM335" s="86"/>
      <c r="CN335" s="86"/>
      <c r="CO335" s="86"/>
      <c r="CP335" s="86"/>
      <c r="CQ335" s="86"/>
      <c r="CR335" s="86"/>
      <c r="CS335" s="86"/>
      <c r="CT335" s="86"/>
      <c r="CU335" s="86"/>
      <c r="CV335" s="86"/>
      <c r="CW335" s="86"/>
      <c r="CX335" s="86"/>
      <c r="CY335" s="86"/>
      <c r="CZ335" s="86"/>
      <c r="DA335" s="86"/>
      <c r="DB335" s="86"/>
      <c r="DC335" s="86"/>
      <c r="DD335" s="86"/>
      <c r="DE335" s="86"/>
      <c r="DF335" s="86"/>
      <c r="DG335" s="86"/>
      <c r="DH335" s="86"/>
      <c r="DI335" s="86"/>
      <c r="DJ335" s="86"/>
      <c r="DK335" s="86"/>
      <c r="DL335" s="86"/>
      <c r="DM335" s="86"/>
      <c r="DN335" s="86"/>
      <c r="DO335" s="86"/>
      <c r="DP335" s="86"/>
      <c r="DQ335" s="86"/>
      <c r="DR335" s="86"/>
      <c r="DS335" s="86"/>
      <c r="DT335" s="86"/>
      <c r="DU335" s="86"/>
      <c r="DV335" s="86"/>
      <c r="DW335" s="86"/>
      <c r="DX335" s="86"/>
      <c r="DY335" s="86"/>
      <c r="DZ335" s="86"/>
      <c r="EA335" s="86"/>
      <c r="EB335" s="86"/>
      <c r="EC335" s="86"/>
      <c r="ED335" s="86"/>
      <c r="EE335" s="86"/>
      <c r="EF335" s="86"/>
      <c r="EG335" s="86"/>
      <c r="EH335" s="86"/>
      <c r="EI335" s="86"/>
      <c r="EJ335" s="86"/>
      <c r="EK335" s="86"/>
      <c r="EL335" s="86"/>
      <c r="EM335" s="86"/>
      <c r="EN335" s="86"/>
      <c r="EO335" s="86"/>
      <c r="EP335" s="86"/>
      <c r="EQ335" s="86"/>
      <c r="ER335" s="86"/>
      <c r="ES335" s="86"/>
      <c r="ET335" s="86"/>
      <c r="EU335" s="86"/>
      <c r="EV335" s="86"/>
      <c r="EW335" s="86"/>
      <c r="EX335" s="86"/>
      <c r="EY335" s="86"/>
    </row>
    <row r="336" spans="2:155" ht="14.45" customHeight="1" x14ac:dyDescent="0.25">
      <c r="B336" s="92"/>
      <c r="C336" s="92"/>
      <c r="D336" s="92"/>
      <c r="E336" s="92"/>
      <c r="F336" s="92"/>
      <c r="G336" s="92"/>
      <c r="H336" s="92"/>
      <c r="I336" s="92"/>
      <c r="J336" s="92"/>
      <c r="K336" s="92"/>
      <c r="L336" s="92"/>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c r="DD336" s="86"/>
      <c r="DE336" s="86"/>
      <c r="DF336" s="86"/>
      <c r="DG336" s="86"/>
      <c r="DH336" s="86"/>
      <c r="DI336" s="86"/>
      <c r="DJ336" s="86"/>
      <c r="DK336" s="86"/>
      <c r="DL336" s="86"/>
      <c r="DM336" s="86"/>
      <c r="DN336" s="86"/>
      <c r="DO336" s="86"/>
      <c r="DP336" s="86"/>
      <c r="DQ336" s="86"/>
      <c r="DR336" s="86"/>
      <c r="DS336" s="86"/>
      <c r="DT336" s="86"/>
      <c r="DU336" s="86"/>
      <c r="DV336" s="86"/>
      <c r="DW336" s="86"/>
      <c r="DX336" s="86"/>
      <c r="DY336" s="86"/>
      <c r="DZ336" s="86"/>
      <c r="EA336" s="86"/>
      <c r="EB336" s="86"/>
      <c r="EC336" s="86"/>
      <c r="ED336" s="86"/>
      <c r="EE336" s="86"/>
      <c r="EF336" s="86"/>
      <c r="EG336" s="86"/>
      <c r="EH336" s="86"/>
      <c r="EI336" s="86"/>
      <c r="EJ336" s="86"/>
      <c r="EK336" s="86"/>
      <c r="EL336" s="86"/>
      <c r="EM336" s="86"/>
      <c r="EN336" s="86"/>
      <c r="EO336" s="86"/>
      <c r="EP336" s="86"/>
      <c r="EQ336" s="86"/>
      <c r="ER336" s="86"/>
      <c r="ES336" s="86"/>
      <c r="ET336" s="86"/>
      <c r="EU336" s="86"/>
      <c r="EV336" s="86"/>
      <c r="EW336" s="86"/>
      <c r="EX336" s="86"/>
      <c r="EY336" s="86"/>
    </row>
    <row r="337" spans="2:155" ht="14.45" customHeight="1" x14ac:dyDescent="0.25">
      <c r="B337" s="92"/>
      <c r="C337" s="92"/>
      <c r="D337" s="92"/>
      <c r="E337" s="92"/>
      <c r="F337" s="92"/>
      <c r="G337" s="92"/>
      <c r="H337" s="92"/>
      <c r="I337" s="92"/>
      <c r="J337" s="92"/>
      <c r="K337" s="92"/>
      <c r="L337" s="92"/>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c r="DD337" s="86"/>
      <c r="DE337" s="86"/>
      <c r="DF337" s="86"/>
      <c r="DG337" s="86"/>
      <c r="DH337" s="86"/>
      <c r="DI337" s="86"/>
      <c r="DJ337" s="86"/>
      <c r="DK337" s="86"/>
      <c r="DL337" s="86"/>
      <c r="DM337" s="86"/>
      <c r="DN337" s="86"/>
      <c r="DO337" s="86"/>
      <c r="DP337" s="86"/>
      <c r="DQ337" s="86"/>
      <c r="DR337" s="86"/>
      <c r="DS337" s="86"/>
      <c r="DT337" s="86"/>
      <c r="DU337" s="86"/>
      <c r="DV337" s="86"/>
      <c r="DW337" s="86"/>
      <c r="DX337" s="86"/>
      <c r="DY337" s="86"/>
      <c r="DZ337" s="86"/>
      <c r="EA337" s="86"/>
      <c r="EB337" s="86"/>
      <c r="EC337" s="86"/>
      <c r="ED337" s="86"/>
      <c r="EE337" s="86"/>
      <c r="EF337" s="86"/>
      <c r="EG337" s="86"/>
      <c r="EH337" s="86"/>
      <c r="EI337" s="86"/>
      <c r="EJ337" s="86"/>
      <c r="EK337" s="86"/>
      <c r="EL337" s="86"/>
      <c r="EM337" s="86"/>
      <c r="EN337" s="86"/>
      <c r="EO337" s="86"/>
      <c r="EP337" s="86"/>
      <c r="EQ337" s="86"/>
      <c r="ER337" s="86"/>
      <c r="ES337" s="86"/>
      <c r="ET337" s="86"/>
      <c r="EU337" s="86"/>
      <c r="EV337" s="86"/>
      <c r="EW337" s="86"/>
      <c r="EX337" s="86"/>
      <c r="EY337" s="86"/>
    </row>
    <row r="338" spans="2:155" ht="14.45" customHeight="1" x14ac:dyDescent="0.25">
      <c r="B338" s="92"/>
      <c r="C338" s="92"/>
      <c r="D338" s="92"/>
      <c r="E338" s="92"/>
      <c r="F338" s="92"/>
      <c r="G338" s="92"/>
      <c r="H338" s="92"/>
      <c r="I338" s="92"/>
      <c r="J338" s="92"/>
      <c r="K338" s="92"/>
      <c r="L338" s="92"/>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c r="DD338" s="86"/>
      <c r="DE338" s="86"/>
      <c r="DF338" s="86"/>
      <c r="DG338" s="86"/>
      <c r="DH338" s="86"/>
      <c r="DI338" s="86"/>
      <c r="DJ338" s="86"/>
      <c r="DK338" s="86"/>
      <c r="DL338" s="86"/>
      <c r="DM338" s="86"/>
      <c r="DN338" s="86"/>
      <c r="DO338" s="86"/>
      <c r="DP338" s="86"/>
      <c r="DQ338" s="86"/>
      <c r="DR338" s="86"/>
      <c r="DS338" s="86"/>
      <c r="DT338" s="86"/>
      <c r="DU338" s="86"/>
      <c r="DV338" s="86"/>
      <c r="DW338" s="86"/>
      <c r="DX338" s="86"/>
      <c r="DY338" s="86"/>
      <c r="DZ338" s="86"/>
      <c r="EA338" s="86"/>
      <c r="EB338" s="86"/>
      <c r="EC338" s="86"/>
      <c r="ED338" s="86"/>
      <c r="EE338" s="86"/>
      <c r="EF338" s="86"/>
      <c r="EG338" s="86"/>
      <c r="EH338" s="86"/>
      <c r="EI338" s="86"/>
      <c r="EJ338" s="86"/>
      <c r="EK338" s="86"/>
      <c r="EL338" s="86"/>
      <c r="EM338" s="86"/>
      <c r="EN338" s="86"/>
      <c r="EO338" s="86"/>
      <c r="EP338" s="86"/>
      <c r="EQ338" s="86"/>
      <c r="ER338" s="86"/>
      <c r="ES338" s="86"/>
      <c r="ET338" s="86"/>
      <c r="EU338" s="86"/>
      <c r="EV338" s="86"/>
      <c r="EW338" s="86"/>
      <c r="EX338" s="86"/>
      <c r="EY338" s="86"/>
    </row>
    <row r="339" spans="2:155" ht="14.45" customHeight="1" x14ac:dyDescent="0.25">
      <c r="B339" s="92"/>
      <c r="C339" s="92"/>
      <c r="D339" s="92"/>
      <c r="E339" s="92"/>
      <c r="F339" s="92"/>
      <c r="G339" s="92"/>
      <c r="H339" s="92"/>
      <c r="I339" s="92"/>
      <c r="J339" s="92"/>
      <c r="K339" s="92"/>
      <c r="L339" s="92"/>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c r="CK339" s="86"/>
      <c r="CL339" s="86"/>
      <c r="CM339" s="86"/>
      <c r="CN339" s="86"/>
      <c r="CO339" s="86"/>
      <c r="CP339" s="86"/>
      <c r="CQ339" s="86"/>
      <c r="CR339" s="86"/>
      <c r="CS339" s="86"/>
      <c r="CT339" s="86"/>
      <c r="CU339" s="86"/>
      <c r="CV339" s="86"/>
      <c r="CW339" s="86"/>
      <c r="CX339" s="86"/>
      <c r="CY339" s="86"/>
      <c r="CZ339" s="86"/>
      <c r="DA339" s="86"/>
      <c r="DB339" s="86"/>
      <c r="DC339" s="86"/>
      <c r="DD339" s="86"/>
      <c r="DE339" s="86"/>
      <c r="DF339" s="86"/>
      <c r="DG339" s="86"/>
      <c r="DH339" s="86"/>
      <c r="DI339" s="86"/>
      <c r="DJ339" s="86"/>
      <c r="DK339" s="86"/>
      <c r="DL339" s="86"/>
      <c r="DM339" s="86"/>
      <c r="DN339" s="86"/>
      <c r="DO339" s="86"/>
      <c r="DP339" s="86"/>
      <c r="DQ339" s="86"/>
      <c r="DR339" s="86"/>
      <c r="DS339" s="86"/>
      <c r="DT339" s="86"/>
      <c r="DU339" s="86"/>
      <c r="DV339" s="86"/>
      <c r="DW339" s="86"/>
      <c r="DX339" s="86"/>
      <c r="DY339" s="86"/>
      <c r="DZ339" s="86"/>
      <c r="EA339" s="86"/>
      <c r="EB339" s="86"/>
      <c r="EC339" s="86"/>
      <c r="ED339" s="86"/>
      <c r="EE339" s="86"/>
      <c r="EF339" s="86"/>
      <c r="EG339" s="86"/>
      <c r="EH339" s="86"/>
      <c r="EI339" s="86"/>
      <c r="EJ339" s="86"/>
      <c r="EK339" s="86"/>
      <c r="EL339" s="86"/>
      <c r="EM339" s="86"/>
      <c r="EN339" s="86"/>
      <c r="EO339" s="86"/>
      <c r="EP339" s="86"/>
      <c r="EQ339" s="86"/>
      <c r="ER339" s="86"/>
      <c r="ES339" s="86"/>
      <c r="ET339" s="86"/>
      <c r="EU339" s="86"/>
      <c r="EV339" s="86"/>
      <c r="EW339" s="86"/>
      <c r="EX339" s="86"/>
      <c r="EY339" s="86"/>
    </row>
    <row r="340" spans="2:155" ht="14.45" customHeight="1" x14ac:dyDescent="0.25">
      <c r="B340" s="92"/>
      <c r="C340" s="92"/>
      <c r="D340" s="92"/>
      <c r="E340" s="92"/>
      <c r="F340" s="92"/>
      <c r="G340" s="92"/>
      <c r="H340" s="92"/>
      <c r="I340" s="92"/>
      <c r="J340" s="92"/>
      <c r="K340" s="92"/>
      <c r="L340" s="92"/>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c r="CK340" s="86"/>
      <c r="CL340" s="86"/>
      <c r="CM340" s="86"/>
      <c r="CN340" s="86"/>
      <c r="CO340" s="86"/>
      <c r="CP340" s="86"/>
      <c r="CQ340" s="86"/>
      <c r="CR340" s="86"/>
      <c r="CS340" s="86"/>
      <c r="CT340" s="86"/>
      <c r="CU340" s="86"/>
      <c r="CV340" s="86"/>
      <c r="CW340" s="86"/>
      <c r="CX340" s="86"/>
      <c r="CY340" s="86"/>
      <c r="CZ340" s="86"/>
      <c r="DA340" s="86"/>
      <c r="DB340" s="86"/>
      <c r="DC340" s="86"/>
      <c r="DD340" s="86"/>
      <c r="DE340" s="86"/>
      <c r="DF340" s="86"/>
      <c r="DG340" s="86"/>
      <c r="DH340" s="86"/>
      <c r="DI340" s="86"/>
      <c r="DJ340" s="86"/>
      <c r="DK340" s="86"/>
      <c r="DL340" s="86"/>
      <c r="DM340" s="86"/>
      <c r="DN340" s="86"/>
      <c r="DO340" s="86"/>
      <c r="DP340" s="86"/>
      <c r="DQ340" s="86"/>
      <c r="DR340" s="86"/>
      <c r="DS340" s="86"/>
      <c r="DT340" s="86"/>
      <c r="DU340" s="86"/>
      <c r="DV340" s="86"/>
      <c r="DW340" s="86"/>
      <c r="DX340" s="86"/>
      <c r="DY340" s="86"/>
      <c r="DZ340" s="86"/>
      <c r="EA340" s="86"/>
      <c r="EB340" s="86"/>
      <c r="EC340" s="86"/>
      <c r="ED340" s="86"/>
      <c r="EE340" s="86"/>
      <c r="EF340" s="86"/>
      <c r="EG340" s="86"/>
      <c r="EH340" s="86"/>
      <c r="EI340" s="86"/>
      <c r="EJ340" s="86"/>
      <c r="EK340" s="86"/>
      <c r="EL340" s="86"/>
      <c r="EM340" s="86"/>
      <c r="EN340" s="86"/>
      <c r="EO340" s="86"/>
      <c r="EP340" s="86"/>
      <c r="EQ340" s="86"/>
      <c r="ER340" s="86"/>
      <c r="ES340" s="86"/>
      <c r="ET340" s="86"/>
      <c r="EU340" s="86"/>
      <c r="EV340" s="86"/>
      <c r="EW340" s="86"/>
      <c r="EX340" s="86"/>
      <c r="EY340" s="86"/>
    </row>
    <row r="341" spans="2:155" ht="14.45" customHeight="1" x14ac:dyDescent="0.25">
      <c r="B341" s="92"/>
      <c r="C341" s="92"/>
      <c r="D341" s="92"/>
      <c r="E341" s="92"/>
      <c r="F341" s="92"/>
      <c r="G341" s="92"/>
      <c r="H341" s="92"/>
      <c r="I341" s="92"/>
      <c r="J341" s="92"/>
      <c r="K341" s="92"/>
      <c r="L341" s="92"/>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c r="CK341" s="86"/>
      <c r="CL341" s="86"/>
      <c r="CM341" s="86"/>
      <c r="CN341" s="86"/>
      <c r="CO341" s="86"/>
      <c r="CP341" s="86"/>
      <c r="CQ341" s="86"/>
      <c r="CR341" s="86"/>
      <c r="CS341" s="86"/>
      <c r="CT341" s="86"/>
      <c r="CU341" s="86"/>
      <c r="CV341" s="86"/>
      <c r="CW341" s="86"/>
      <c r="CX341" s="86"/>
      <c r="CY341" s="86"/>
      <c r="CZ341" s="86"/>
      <c r="DA341" s="86"/>
      <c r="DB341" s="86"/>
      <c r="DC341" s="86"/>
      <c r="DD341" s="86"/>
      <c r="DE341" s="86"/>
      <c r="DF341" s="86"/>
      <c r="DG341" s="86"/>
      <c r="DH341" s="86"/>
      <c r="DI341" s="86"/>
      <c r="DJ341" s="86"/>
      <c r="DK341" s="86"/>
      <c r="DL341" s="86"/>
      <c r="DM341" s="86"/>
      <c r="DN341" s="86"/>
      <c r="DO341" s="86"/>
      <c r="DP341" s="86"/>
      <c r="DQ341" s="86"/>
      <c r="DR341" s="86"/>
      <c r="DS341" s="86"/>
      <c r="DT341" s="86"/>
      <c r="DU341" s="86"/>
      <c r="DV341" s="86"/>
      <c r="DW341" s="86"/>
      <c r="DX341" s="86"/>
      <c r="DY341" s="86"/>
      <c r="DZ341" s="86"/>
      <c r="EA341" s="86"/>
      <c r="EB341" s="86"/>
      <c r="EC341" s="86"/>
      <c r="ED341" s="86"/>
      <c r="EE341" s="86"/>
      <c r="EF341" s="86"/>
      <c r="EG341" s="86"/>
      <c r="EH341" s="86"/>
      <c r="EI341" s="86"/>
      <c r="EJ341" s="86"/>
      <c r="EK341" s="86"/>
      <c r="EL341" s="86"/>
      <c r="EM341" s="86"/>
      <c r="EN341" s="86"/>
      <c r="EO341" s="86"/>
      <c r="EP341" s="86"/>
      <c r="EQ341" s="86"/>
      <c r="ER341" s="86"/>
      <c r="ES341" s="86"/>
      <c r="ET341" s="86"/>
      <c r="EU341" s="86"/>
      <c r="EV341" s="86"/>
      <c r="EW341" s="86"/>
      <c r="EX341" s="86"/>
      <c r="EY341" s="86"/>
    </row>
    <row r="342" spans="2:155" ht="14.45" customHeight="1" x14ac:dyDescent="0.25">
      <c r="B342" s="92"/>
      <c r="C342" s="92"/>
      <c r="D342" s="92"/>
      <c r="E342" s="92"/>
      <c r="F342" s="92"/>
      <c r="G342" s="92"/>
      <c r="H342" s="92"/>
      <c r="I342" s="92"/>
      <c r="J342" s="92"/>
      <c r="K342" s="92"/>
      <c r="L342" s="92"/>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c r="CK342" s="86"/>
      <c r="CL342" s="86"/>
      <c r="CM342" s="86"/>
      <c r="CN342" s="86"/>
      <c r="CO342" s="86"/>
      <c r="CP342" s="86"/>
      <c r="CQ342" s="86"/>
      <c r="CR342" s="86"/>
      <c r="CS342" s="86"/>
      <c r="CT342" s="86"/>
      <c r="CU342" s="86"/>
      <c r="CV342" s="86"/>
      <c r="CW342" s="86"/>
      <c r="CX342" s="86"/>
      <c r="CY342" s="86"/>
      <c r="CZ342" s="86"/>
      <c r="DA342" s="86"/>
      <c r="DB342" s="86"/>
      <c r="DC342" s="86"/>
      <c r="DD342" s="86"/>
      <c r="DE342" s="86"/>
      <c r="DF342" s="86"/>
      <c r="DG342" s="86"/>
      <c r="DH342" s="86"/>
      <c r="DI342" s="86"/>
      <c r="DJ342" s="86"/>
      <c r="DK342" s="86"/>
      <c r="DL342" s="86"/>
      <c r="DM342" s="86"/>
      <c r="DN342" s="86"/>
      <c r="DO342" s="86"/>
      <c r="DP342" s="86"/>
      <c r="DQ342" s="86"/>
      <c r="DR342" s="86"/>
      <c r="DS342" s="86"/>
      <c r="DT342" s="86"/>
      <c r="DU342" s="86"/>
      <c r="DV342" s="86"/>
      <c r="DW342" s="86"/>
      <c r="DX342" s="86"/>
      <c r="DY342" s="86"/>
      <c r="DZ342" s="86"/>
      <c r="EA342" s="86"/>
      <c r="EB342" s="86"/>
      <c r="EC342" s="86"/>
      <c r="ED342" s="86"/>
      <c r="EE342" s="86"/>
      <c r="EF342" s="86"/>
      <c r="EG342" s="86"/>
      <c r="EH342" s="86"/>
      <c r="EI342" s="86"/>
      <c r="EJ342" s="86"/>
      <c r="EK342" s="86"/>
      <c r="EL342" s="86"/>
      <c r="EM342" s="86"/>
      <c r="EN342" s="86"/>
      <c r="EO342" s="86"/>
      <c r="EP342" s="86"/>
      <c r="EQ342" s="86"/>
      <c r="ER342" s="86"/>
      <c r="ES342" s="86"/>
      <c r="ET342" s="86"/>
      <c r="EU342" s="86"/>
      <c r="EV342" s="86"/>
      <c r="EW342" s="86"/>
      <c r="EX342" s="86"/>
      <c r="EY342" s="86"/>
    </row>
    <row r="343" spans="2:155" ht="14.45" customHeight="1" x14ac:dyDescent="0.25">
      <c r="B343" s="92"/>
      <c r="C343" s="92"/>
      <c r="D343" s="92"/>
      <c r="E343" s="92"/>
      <c r="F343" s="92"/>
      <c r="G343" s="92"/>
      <c r="H343" s="92"/>
      <c r="I343" s="92"/>
      <c r="J343" s="92"/>
      <c r="K343" s="92"/>
      <c r="L343" s="92"/>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86"/>
      <c r="CZ343" s="86"/>
      <c r="DA343" s="86"/>
      <c r="DB343" s="86"/>
      <c r="DC343" s="86"/>
      <c r="DD343" s="86"/>
      <c r="DE343" s="86"/>
      <c r="DF343" s="86"/>
      <c r="DG343" s="86"/>
      <c r="DH343" s="86"/>
      <c r="DI343" s="86"/>
      <c r="DJ343" s="86"/>
      <c r="DK343" s="86"/>
      <c r="DL343" s="86"/>
      <c r="DM343" s="86"/>
      <c r="DN343" s="86"/>
      <c r="DO343" s="86"/>
      <c r="DP343" s="86"/>
      <c r="DQ343" s="86"/>
      <c r="DR343" s="86"/>
      <c r="DS343" s="86"/>
      <c r="DT343" s="86"/>
      <c r="DU343" s="86"/>
      <c r="DV343" s="86"/>
      <c r="DW343" s="86"/>
      <c r="DX343" s="86"/>
      <c r="DY343" s="86"/>
      <c r="DZ343" s="86"/>
      <c r="EA343" s="86"/>
      <c r="EB343" s="86"/>
      <c r="EC343" s="86"/>
      <c r="ED343" s="86"/>
      <c r="EE343" s="86"/>
      <c r="EF343" s="86"/>
      <c r="EG343" s="86"/>
      <c r="EH343" s="86"/>
      <c r="EI343" s="86"/>
      <c r="EJ343" s="86"/>
      <c r="EK343" s="86"/>
      <c r="EL343" s="86"/>
      <c r="EM343" s="86"/>
      <c r="EN343" s="86"/>
      <c r="EO343" s="86"/>
      <c r="EP343" s="86"/>
      <c r="EQ343" s="86"/>
      <c r="ER343" s="86"/>
      <c r="ES343" s="86"/>
      <c r="ET343" s="86"/>
      <c r="EU343" s="86"/>
      <c r="EV343" s="86"/>
      <c r="EW343" s="86"/>
      <c r="EX343" s="86"/>
      <c r="EY343" s="86"/>
    </row>
    <row r="344" spans="2:155" ht="14.45" customHeight="1" x14ac:dyDescent="0.25">
      <c r="B344" s="92"/>
      <c r="C344" s="92"/>
      <c r="D344" s="92"/>
      <c r="E344" s="92"/>
      <c r="F344" s="92"/>
      <c r="G344" s="92"/>
      <c r="H344" s="92"/>
      <c r="I344" s="92"/>
      <c r="J344" s="92"/>
      <c r="K344" s="92"/>
      <c r="L344" s="92"/>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c r="CK344" s="86"/>
      <c r="CL344" s="86"/>
      <c r="CM344" s="86"/>
      <c r="CN344" s="86"/>
      <c r="CO344" s="86"/>
      <c r="CP344" s="86"/>
      <c r="CQ344" s="86"/>
      <c r="CR344" s="86"/>
      <c r="CS344" s="86"/>
      <c r="CT344" s="86"/>
      <c r="CU344" s="86"/>
      <c r="CV344" s="86"/>
      <c r="CW344" s="86"/>
      <c r="CX344" s="86"/>
      <c r="CY344" s="86"/>
      <c r="CZ344" s="86"/>
      <c r="DA344" s="86"/>
      <c r="DB344" s="86"/>
      <c r="DC344" s="86"/>
      <c r="DD344" s="86"/>
      <c r="DE344" s="86"/>
      <c r="DF344" s="86"/>
      <c r="DG344" s="86"/>
      <c r="DH344" s="86"/>
      <c r="DI344" s="86"/>
      <c r="DJ344" s="86"/>
      <c r="DK344" s="86"/>
      <c r="DL344" s="86"/>
      <c r="DM344" s="86"/>
      <c r="DN344" s="86"/>
      <c r="DO344" s="86"/>
      <c r="DP344" s="86"/>
      <c r="DQ344" s="86"/>
      <c r="DR344" s="86"/>
      <c r="DS344" s="86"/>
      <c r="DT344" s="86"/>
      <c r="DU344" s="86"/>
      <c r="DV344" s="86"/>
      <c r="DW344" s="86"/>
      <c r="DX344" s="86"/>
      <c r="DY344" s="86"/>
      <c r="DZ344" s="86"/>
      <c r="EA344" s="86"/>
      <c r="EB344" s="86"/>
      <c r="EC344" s="86"/>
      <c r="ED344" s="86"/>
      <c r="EE344" s="86"/>
      <c r="EF344" s="86"/>
      <c r="EG344" s="86"/>
      <c r="EH344" s="86"/>
      <c r="EI344" s="86"/>
      <c r="EJ344" s="86"/>
      <c r="EK344" s="86"/>
      <c r="EL344" s="86"/>
      <c r="EM344" s="86"/>
      <c r="EN344" s="86"/>
      <c r="EO344" s="86"/>
      <c r="EP344" s="86"/>
      <c r="EQ344" s="86"/>
      <c r="ER344" s="86"/>
      <c r="ES344" s="86"/>
      <c r="ET344" s="86"/>
      <c r="EU344" s="86"/>
      <c r="EV344" s="86"/>
      <c r="EW344" s="86"/>
      <c r="EX344" s="86"/>
      <c r="EY344" s="86"/>
    </row>
    <row r="345" spans="2:155" ht="14.45" customHeight="1" x14ac:dyDescent="0.25">
      <c r="B345" s="92"/>
      <c r="C345" s="92"/>
      <c r="D345" s="92"/>
      <c r="E345" s="92"/>
      <c r="F345" s="92"/>
      <c r="G345" s="92"/>
      <c r="H345" s="92"/>
      <c r="I345" s="92"/>
      <c r="J345" s="92"/>
      <c r="K345" s="92"/>
      <c r="L345" s="92"/>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c r="CK345" s="86"/>
      <c r="CL345" s="86"/>
      <c r="CM345" s="86"/>
      <c r="CN345" s="86"/>
      <c r="CO345" s="86"/>
      <c r="CP345" s="86"/>
      <c r="CQ345" s="86"/>
      <c r="CR345" s="86"/>
      <c r="CS345" s="86"/>
      <c r="CT345" s="86"/>
      <c r="CU345" s="86"/>
      <c r="CV345" s="86"/>
      <c r="CW345" s="86"/>
      <c r="CX345" s="86"/>
      <c r="CY345" s="86"/>
      <c r="CZ345" s="86"/>
      <c r="DA345" s="86"/>
      <c r="DB345" s="86"/>
      <c r="DC345" s="86"/>
      <c r="DD345" s="86"/>
      <c r="DE345" s="86"/>
      <c r="DF345" s="86"/>
      <c r="DG345" s="86"/>
      <c r="DH345" s="86"/>
      <c r="DI345" s="86"/>
      <c r="DJ345" s="86"/>
      <c r="DK345" s="86"/>
      <c r="DL345" s="86"/>
      <c r="DM345" s="86"/>
      <c r="DN345" s="86"/>
      <c r="DO345" s="86"/>
      <c r="DP345" s="86"/>
      <c r="DQ345" s="86"/>
      <c r="DR345" s="86"/>
      <c r="DS345" s="86"/>
      <c r="DT345" s="86"/>
      <c r="DU345" s="86"/>
      <c r="DV345" s="86"/>
      <c r="DW345" s="86"/>
      <c r="DX345" s="86"/>
      <c r="DY345" s="86"/>
      <c r="DZ345" s="86"/>
      <c r="EA345" s="86"/>
      <c r="EB345" s="86"/>
      <c r="EC345" s="86"/>
      <c r="ED345" s="86"/>
      <c r="EE345" s="86"/>
      <c r="EF345" s="86"/>
      <c r="EG345" s="86"/>
      <c r="EH345" s="86"/>
      <c r="EI345" s="86"/>
      <c r="EJ345" s="86"/>
      <c r="EK345" s="86"/>
      <c r="EL345" s="86"/>
      <c r="EM345" s="86"/>
      <c r="EN345" s="86"/>
      <c r="EO345" s="86"/>
      <c r="EP345" s="86"/>
      <c r="EQ345" s="86"/>
      <c r="ER345" s="86"/>
      <c r="ES345" s="86"/>
      <c r="ET345" s="86"/>
      <c r="EU345" s="86"/>
      <c r="EV345" s="86"/>
      <c r="EW345" s="86"/>
      <c r="EX345" s="86"/>
      <c r="EY345" s="86"/>
    </row>
    <row r="346" spans="2:155" ht="14.45" customHeight="1" x14ac:dyDescent="0.25">
      <c r="B346" s="92"/>
      <c r="C346" s="92"/>
      <c r="D346" s="92"/>
      <c r="E346" s="92"/>
      <c r="F346" s="92"/>
      <c r="G346" s="92"/>
      <c r="H346" s="92"/>
      <c r="I346" s="92"/>
      <c r="J346" s="92"/>
      <c r="K346" s="92"/>
      <c r="L346" s="92"/>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c r="CK346" s="86"/>
      <c r="CL346" s="86"/>
      <c r="CM346" s="86"/>
      <c r="CN346" s="86"/>
      <c r="CO346" s="86"/>
      <c r="CP346" s="86"/>
      <c r="CQ346" s="86"/>
      <c r="CR346" s="86"/>
      <c r="CS346" s="86"/>
      <c r="CT346" s="86"/>
      <c r="CU346" s="86"/>
      <c r="CV346" s="86"/>
      <c r="CW346" s="86"/>
      <c r="CX346" s="86"/>
      <c r="CY346" s="86"/>
      <c r="CZ346" s="86"/>
      <c r="DA346" s="86"/>
      <c r="DB346" s="86"/>
      <c r="DC346" s="86"/>
      <c r="DD346" s="86"/>
      <c r="DE346" s="86"/>
      <c r="DF346" s="86"/>
      <c r="DG346" s="86"/>
      <c r="DH346" s="86"/>
      <c r="DI346" s="86"/>
      <c r="DJ346" s="86"/>
      <c r="DK346" s="86"/>
      <c r="DL346" s="86"/>
      <c r="DM346" s="86"/>
      <c r="DN346" s="86"/>
      <c r="DO346" s="86"/>
      <c r="DP346" s="86"/>
      <c r="DQ346" s="86"/>
      <c r="DR346" s="86"/>
      <c r="DS346" s="86"/>
      <c r="DT346" s="86"/>
      <c r="DU346" s="86"/>
      <c r="DV346" s="86"/>
      <c r="DW346" s="86"/>
      <c r="DX346" s="86"/>
      <c r="DY346" s="86"/>
      <c r="DZ346" s="86"/>
      <c r="EA346" s="86"/>
      <c r="EB346" s="86"/>
      <c r="EC346" s="86"/>
      <c r="ED346" s="86"/>
      <c r="EE346" s="86"/>
      <c r="EF346" s="86"/>
      <c r="EG346" s="86"/>
      <c r="EH346" s="86"/>
      <c r="EI346" s="86"/>
      <c r="EJ346" s="86"/>
      <c r="EK346" s="86"/>
      <c r="EL346" s="86"/>
      <c r="EM346" s="86"/>
      <c r="EN346" s="86"/>
      <c r="EO346" s="86"/>
      <c r="EP346" s="86"/>
      <c r="EQ346" s="86"/>
      <c r="ER346" s="86"/>
      <c r="ES346" s="86"/>
      <c r="ET346" s="86"/>
      <c r="EU346" s="86"/>
      <c r="EV346" s="86"/>
      <c r="EW346" s="86"/>
      <c r="EX346" s="86"/>
      <c r="EY346" s="86"/>
    </row>
    <row r="347" spans="2:155" ht="14.45" customHeight="1" x14ac:dyDescent="0.25">
      <c r="B347" s="92"/>
      <c r="C347" s="92"/>
      <c r="D347" s="92"/>
      <c r="E347" s="92"/>
      <c r="F347" s="92"/>
      <c r="G347" s="92"/>
      <c r="H347" s="92"/>
      <c r="I347" s="92"/>
      <c r="J347" s="92"/>
      <c r="K347" s="92"/>
      <c r="L347" s="92"/>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c r="DD347" s="86"/>
      <c r="DE347" s="86"/>
      <c r="DF347" s="86"/>
      <c r="DG347" s="86"/>
      <c r="DH347" s="86"/>
      <c r="DI347" s="86"/>
      <c r="DJ347" s="86"/>
      <c r="DK347" s="86"/>
      <c r="DL347" s="86"/>
      <c r="DM347" s="86"/>
      <c r="DN347" s="86"/>
      <c r="DO347" s="86"/>
      <c r="DP347" s="86"/>
      <c r="DQ347" s="86"/>
      <c r="DR347" s="86"/>
      <c r="DS347" s="86"/>
      <c r="DT347" s="86"/>
      <c r="DU347" s="86"/>
      <c r="DV347" s="86"/>
      <c r="DW347" s="86"/>
      <c r="DX347" s="86"/>
      <c r="DY347" s="86"/>
      <c r="DZ347" s="86"/>
      <c r="EA347" s="86"/>
      <c r="EB347" s="86"/>
      <c r="EC347" s="86"/>
      <c r="ED347" s="86"/>
      <c r="EE347" s="86"/>
      <c r="EF347" s="86"/>
      <c r="EG347" s="86"/>
      <c r="EH347" s="86"/>
      <c r="EI347" s="86"/>
      <c r="EJ347" s="86"/>
      <c r="EK347" s="86"/>
      <c r="EL347" s="86"/>
      <c r="EM347" s="86"/>
      <c r="EN347" s="86"/>
      <c r="EO347" s="86"/>
      <c r="EP347" s="86"/>
      <c r="EQ347" s="86"/>
      <c r="ER347" s="86"/>
      <c r="ES347" s="86"/>
      <c r="ET347" s="86"/>
      <c r="EU347" s="86"/>
      <c r="EV347" s="86"/>
      <c r="EW347" s="86"/>
      <c r="EX347" s="86"/>
      <c r="EY347" s="86"/>
    </row>
    <row r="348" spans="2:155" ht="14.45" customHeight="1" x14ac:dyDescent="0.25">
      <c r="B348" s="92"/>
      <c r="C348" s="92"/>
      <c r="D348" s="92"/>
      <c r="E348" s="92"/>
      <c r="F348" s="92"/>
      <c r="G348" s="92"/>
      <c r="H348" s="92"/>
      <c r="I348" s="92"/>
      <c r="J348" s="92"/>
      <c r="K348" s="92"/>
      <c r="L348" s="92"/>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row>
    <row r="349" spans="2:155" ht="14.45" customHeight="1" x14ac:dyDescent="0.25">
      <c r="B349" s="92"/>
      <c r="C349" s="92"/>
      <c r="D349" s="92"/>
      <c r="E349" s="92"/>
      <c r="F349" s="92"/>
      <c r="G349" s="92"/>
      <c r="H349" s="92"/>
      <c r="I349" s="92"/>
      <c r="J349" s="92"/>
      <c r="K349" s="92"/>
      <c r="L349" s="92"/>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c r="CE349" s="86"/>
      <c r="CF349" s="86"/>
      <c r="CG349" s="86"/>
      <c r="CH349" s="86"/>
      <c r="CI349" s="86"/>
      <c r="CJ349" s="86"/>
      <c r="CK349" s="86"/>
      <c r="CL349" s="86"/>
      <c r="CM349" s="86"/>
      <c r="CN349" s="86"/>
      <c r="CO349" s="86"/>
      <c r="CP349" s="86"/>
      <c r="CQ349" s="86"/>
      <c r="CR349" s="86"/>
      <c r="CS349" s="86"/>
      <c r="CT349" s="86"/>
      <c r="CU349" s="86"/>
      <c r="CV349" s="86"/>
      <c r="CW349" s="86"/>
      <c r="CX349" s="86"/>
      <c r="CY349" s="86"/>
      <c r="CZ349" s="86"/>
      <c r="DA349" s="86"/>
      <c r="DB349" s="86"/>
      <c r="DC349" s="86"/>
      <c r="DD349" s="86"/>
      <c r="DE349" s="86"/>
      <c r="DF349" s="86"/>
      <c r="DG349" s="86"/>
      <c r="DH349" s="86"/>
      <c r="DI349" s="86"/>
      <c r="DJ349" s="86"/>
      <c r="DK349" s="86"/>
      <c r="DL349" s="86"/>
      <c r="DM349" s="86"/>
      <c r="DN349" s="86"/>
      <c r="DO349" s="86"/>
      <c r="DP349" s="86"/>
      <c r="DQ349" s="86"/>
      <c r="DR349" s="86"/>
      <c r="DS349" s="86"/>
      <c r="DT349" s="86"/>
      <c r="DU349" s="86"/>
      <c r="DV349" s="86"/>
      <c r="DW349" s="86"/>
      <c r="DX349" s="86"/>
      <c r="DY349" s="86"/>
      <c r="DZ349" s="86"/>
      <c r="EA349" s="86"/>
      <c r="EB349" s="86"/>
      <c r="EC349" s="86"/>
      <c r="ED349" s="86"/>
      <c r="EE349" s="86"/>
      <c r="EF349" s="86"/>
      <c r="EG349" s="86"/>
      <c r="EH349" s="86"/>
      <c r="EI349" s="86"/>
      <c r="EJ349" s="86"/>
      <c r="EK349" s="86"/>
      <c r="EL349" s="86"/>
      <c r="EM349" s="86"/>
      <c r="EN349" s="86"/>
      <c r="EO349" s="86"/>
      <c r="EP349" s="86"/>
      <c r="EQ349" s="86"/>
      <c r="ER349" s="86"/>
      <c r="ES349" s="86"/>
      <c r="ET349" s="86"/>
      <c r="EU349" s="86"/>
      <c r="EV349" s="86"/>
      <c r="EW349" s="86"/>
      <c r="EX349" s="86"/>
      <c r="EY349" s="86"/>
    </row>
    <row r="350" spans="2:155" ht="14.45" customHeight="1" x14ac:dyDescent="0.25">
      <c r="B350" s="92"/>
      <c r="C350" s="92"/>
      <c r="D350" s="92"/>
      <c r="E350" s="92"/>
      <c r="F350" s="92"/>
      <c r="G350" s="92"/>
      <c r="H350" s="92"/>
      <c r="I350" s="92"/>
      <c r="J350" s="92"/>
      <c r="K350" s="92"/>
      <c r="L350" s="92"/>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c r="CE350" s="86"/>
      <c r="CF350" s="86"/>
      <c r="CG350" s="86"/>
      <c r="CH350" s="86"/>
      <c r="CI350" s="86"/>
      <c r="CJ350" s="86"/>
      <c r="CK350" s="86"/>
      <c r="CL350" s="86"/>
      <c r="CM350" s="86"/>
      <c r="CN350" s="86"/>
      <c r="CO350" s="86"/>
      <c r="CP350" s="86"/>
      <c r="CQ350" s="86"/>
      <c r="CR350" s="86"/>
      <c r="CS350" s="86"/>
      <c r="CT350" s="86"/>
      <c r="CU350" s="86"/>
      <c r="CV350" s="86"/>
      <c r="CW350" s="86"/>
      <c r="CX350" s="86"/>
      <c r="CY350" s="86"/>
      <c r="CZ350" s="86"/>
      <c r="DA350" s="86"/>
      <c r="DB350" s="86"/>
      <c r="DC350" s="86"/>
      <c r="DD350" s="86"/>
      <c r="DE350" s="86"/>
      <c r="DF350" s="86"/>
      <c r="DG350" s="86"/>
      <c r="DH350" s="86"/>
      <c r="DI350" s="86"/>
      <c r="DJ350" s="86"/>
      <c r="DK350" s="86"/>
      <c r="DL350" s="86"/>
      <c r="DM350" s="86"/>
      <c r="DN350" s="86"/>
      <c r="DO350" s="86"/>
      <c r="DP350" s="86"/>
      <c r="DQ350" s="86"/>
      <c r="DR350" s="86"/>
      <c r="DS350" s="86"/>
      <c r="DT350" s="86"/>
      <c r="DU350" s="86"/>
      <c r="DV350" s="86"/>
      <c r="DW350" s="86"/>
      <c r="DX350" s="86"/>
      <c r="DY350" s="86"/>
      <c r="DZ350" s="86"/>
      <c r="EA350" s="86"/>
      <c r="EB350" s="86"/>
      <c r="EC350" s="86"/>
      <c r="ED350" s="86"/>
      <c r="EE350" s="86"/>
      <c r="EF350" s="86"/>
      <c r="EG350" s="86"/>
      <c r="EH350" s="86"/>
      <c r="EI350" s="86"/>
      <c r="EJ350" s="86"/>
      <c r="EK350" s="86"/>
      <c r="EL350" s="86"/>
      <c r="EM350" s="86"/>
      <c r="EN350" s="86"/>
      <c r="EO350" s="86"/>
      <c r="EP350" s="86"/>
      <c r="EQ350" s="86"/>
      <c r="ER350" s="86"/>
      <c r="ES350" s="86"/>
      <c r="ET350" s="86"/>
      <c r="EU350" s="86"/>
      <c r="EV350" s="86"/>
      <c r="EW350" s="86"/>
      <c r="EX350" s="86"/>
      <c r="EY350" s="86"/>
    </row>
    <row r="351" spans="2:155" ht="14.45" customHeight="1" x14ac:dyDescent="0.25">
      <c r="B351" s="92"/>
      <c r="C351" s="92"/>
      <c r="D351" s="92"/>
      <c r="E351" s="92"/>
      <c r="F351" s="92"/>
      <c r="G351" s="92"/>
      <c r="H351" s="92"/>
      <c r="I351" s="92"/>
      <c r="J351" s="92"/>
      <c r="K351" s="92"/>
      <c r="L351" s="92"/>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c r="CE351" s="86"/>
      <c r="CF351" s="86"/>
      <c r="CG351" s="86"/>
      <c r="CH351" s="86"/>
      <c r="CI351" s="86"/>
      <c r="CJ351" s="86"/>
      <c r="CK351" s="86"/>
      <c r="CL351" s="86"/>
      <c r="CM351" s="86"/>
      <c r="CN351" s="86"/>
      <c r="CO351" s="86"/>
      <c r="CP351" s="86"/>
      <c r="CQ351" s="86"/>
      <c r="CR351" s="86"/>
      <c r="CS351" s="86"/>
      <c r="CT351" s="86"/>
      <c r="CU351" s="86"/>
      <c r="CV351" s="86"/>
      <c r="CW351" s="86"/>
      <c r="CX351" s="86"/>
      <c r="CY351" s="86"/>
      <c r="CZ351" s="86"/>
      <c r="DA351" s="86"/>
      <c r="DB351" s="86"/>
      <c r="DC351" s="86"/>
      <c r="DD351" s="86"/>
      <c r="DE351" s="86"/>
      <c r="DF351" s="86"/>
      <c r="DG351" s="86"/>
      <c r="DH351" s="86"/>
      <c r="DI351" s="86"/>
      <c r="DJ351" s="86"/>
      <c r="DK351" s="86"/>
      <c r="DL351" s="86"/>
      <c r="DM351" s="86"/>
      <c r="DN351" s="86"/>
      <c r="DO351" s="86"/>
      <c r="DP351" s="86"/>
      <c r="DQ351" s="86"/>
      <c r="DR351" s="86"/>
      <c r="DS351" s="86"/>
      <c r="DT351" s="86"/>
      <c r="DU351" s="86"/>
      <c r="DV351" s="86"/>
      <c r="DW351" s="86"/>
      <c r="DX351" s="86"/>
      <c r="DY351" s="86"/>
      <c r="DZ351" s="86"/>
      <c r="EA351" s="86"/>
      <c r="EB351" s="86"/>
      <c r="EC351" s="86"/>
      <c r="ED351" s="86"/>
      <c r="EE351" s="86"/>
      <c r="EF351" s="86"/>
      <c r="EG351" s="86"/>
      <c r="EH351" s="86"/>
      <c r="EI351" s="86"/>
      <c r="EJ351" s="86"/>
      <c r="EK351" s="86"/>
      <c r="EL351" s="86"/>
      <c r="EM351" s="86"/>
      <c r="EN351" s="86"/>
      <c r="EO351" s="86"/>
      <c r="EP351" s="86"/>
      <c r="EQ351" s="86"/>
      <c r="ER351" s="86"/>
      <c r="ES351" s="86"/>
      <c r="ET351" s="86"/>
      <c r="EU351" s="86"/>
      <c r="EV351" s="86"/>
      <c r="EW351" s="86"/>
      <c r="EX351" s="86"/>
      <c r="EY351" s="86"/>
    </row>
    <row r="352" spans="2:155" ht="14.45" customHeight="1" x14ac:dyDescent="0.25">
      <c r="B352" s="92"/>
      <c r="C352" s="92"/>
      <c r="D352" s="92"/>
      <c r="E352" s="92"/>
      <c r="F352" s="92"/>
      <c r="G352" s="92"/>
      <c r="H352" s="92"/>
      <c r="I352" s="92"/>
      <c r="J352" s="92"/>
      <c r="K352" s="92"/>
      <c r="L352" s="92"/>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c r="CE352" s="86"/>
      <c r="CF352" s="86"/>
      <c r="CG352" s="86"/>
      <c r="CH352" s="86"/>
      <c r="CI352" s="86"/>
      <c r="CJ352" s="86"/>
      <c r="CK352" s="86"/>
      <c r="CL352" s="86"/>
      <c r="CM352" s="86"/>
      <c r="CN352" s="86"/>
      <c r="CO352" s="86"/>
      <c r="CP352" s="86"/>
      <c r="CQ352" s="86"/>
      <c r="CR352" s="86"/>
      <c r="CS352" s="86"/>
      <c r="CT352" s="86"/>
      <c r="CU352" s="86"/>
      <c r="CV352" s="86"/>
      <c r="CW352" s="86"/>
      <c r="CX352" s="86"/>
      <c r="CY352" s="86"/>
      <c r="CZ352" s="86"/>
      <c r="DA352" s="86"/>
      <c r="DB352" s="86"/>
      <c r="DC352" s="86"/>
      <c r="DD352" s="86"/>
      <c r="DE352" s="86"/>
      <c r="DF352" s="86"/>
      <c r="DG352" s="86"/>
      <c r="DH352" s="86"/>
      <c r="DI352" s="86"/>
      <c r="DJ352" s="86"/>
      <c r="DK352" s="86"/>
      <c r="DL352" s="86"/>
      <c r="DM352" s="86"/>
      <c r="DN352" s="86"/>
      <c r="DO352" s="86"/>
      <c r="DP352" s="86"/>
      <c r="DQ352" s="86"/>
      <c r="DR352" s="86"/>
      <c r="DS352" s="86"/>
      <c r="DT352" s="86"/>
      <c r="DU352" s="86"/>
      <c r="DV352" s="86"/>
      <c r="DW352" s="86"/>
      <c r="DX352" s="86"/>
      <c r="DY352" s="86"/>
      <c r="DZ352" s="86"/>
      <c r="EA352" s="86"/>
      <c r="EB352" s="86"/>
      <c r="EC352" s="86"/>
      <c r="ED352" s="86"/>
      <c r="EE352" s="86"/>
      <c r="EF352" s="86"/>
      <c r="EG352" s="86"/>
      <c r="EH352" s="86"/>
      <c r="EI352" s="86"/>
      <c r="EJ352" s="86"/>
      <c r="EK352" s="86"/>
      <c r="EL352" s="86"/>
      <c r="EM352" s="86"/>
      <c r="EN352" s="86"/>
      <c r="EO352" s="86"/>
      <c r="EP352" s="86"/>
      <c r="EQ352" s="86"/>
      <c r="ER352" s="86"/>
      <c r="ES352" s="86"/>
      <c r="ET352" s="86"/>
      <c r="EU352" s="86"/>
      <c r="EV352" s="86"/>
      <c r="EW352" s="86"/>
      <c r="EX352" s="86"/>
      <c r="EY352" s="86"/>
    </row>
    <row r="353" spans="2:155" ht="14.45" customHeight="1" x14ac:dyDescent="0.25">
      <c r="B353" s="92"/>
      <c r="C353" s="92"/>
      <c r="D353" s="92"/>
      <c r="E353" s="92"/>
      <c r="F353" s="92"/>
      <c r="G353" s="92"/>
      <c r="H353" s="92"/>
      <c r="I353" s="92"/>
      <c r="J353" s="92"/>
      <c r="K353" s="92"/>
      <c r="L353" s="92"/>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c r="CE353" s="86"/>
      <c r="CF353" s="86"/>
      <c r="CG353" s="86"/>
      <c r="CH353" s="86"/>
      <c r="CI353" s="86"/>
      <c r="CJ353" s="86"/>
      <c r="CK353" s="86"/>
      <c r="CL353" s="86"/>
      <c r="CM353" s="86"/>
      <c r="CN353" s="86"/>
      <c r="CO353" s="86"/>
      <c r="CP353" s="86"/>
      <c r="CQ353" s="86"/>
      <c r="CR353" s="86"/>
      <c r="CS353" s="86"/>
      <c r="CT353" s="86"/>
      <c r="CU353" s="86"/>
      <c r="CV353" s="86"/>
      <c r="CW353" s="86"/>
      <c r="CX353" s="86"/>
      <c r="CY353" s="86"/>
      <c r="CZ353" s="86"/>
      <c r="DA353" s="86"/>
      <c r="DB353" s="86"/>
      <c r="DC353" s="86"/>
      <c r="DD353" s="86"/>
      <c r="DE353" s="86"/>
      <c r="DF353" s="86"/>
      <c r="DG353" s="86"/>
      <c r="DH353" s="86"/>
      <c r="DI353" s="86"/>
      <c r="DJ353" s="86"/>
      <c r="DK353" s="86"/>
      <c r="DL353" s="86"/>
      <c r="DM353" s="86"/>
      <c r="DN353" s="86"/>
      <c r="DO353" s="86"/>
      <c r="DP353" s="86"/>
      <c r="DQ353" s="86"/>
      <c r="DR353" s="86"/>
      <c r="DS353" s="86"/>
      <c r="DT353" s="86"/>
      <c r="DU353" s="86"/>
      <c r="DV353" s="86"/>
      <c r="DW353" s="86"/>
      <c r="DX353" s="86"/>
      <c r="DY353" s="86"/>
      <c r="DZ353" s="86"/>
      <c r="EA353" s="86"/>
      <c r="EB353" s="86"/>
      <c r="EC353" s="86"/>
      <c r="ED353" s="86"/>
      <c r="EE353" s="86"/>
      <c r="EF353" s="86"/>
      <c r="EG353" s="86"/>
      <c r="EH353" s="86"/>
      <c r="EI353" s="86"/>
      <c r="EJ353" s="86"/>
      <c r="EK353" s="86"/>
      <c r="EL353" s="86"/>
      <c r="EM353" s="86"/>
      <c r="EN353" s="86"/>
      <c r="EO353" s="86"/>
      <c r="EP353" s="86"/>
      <c r="EQ353" s="86"/>
      <c r="ER353" s="86"/>
      <c r="ES353" s="86"/>
      <c r="ET353" s="86"/>
      <c r="EU353" s="86"/>
      <c r="EV353" s="86"/>
      <c r="EW353" s="86"/>
      <c r="EX353" s="86"/>
      <c r="EY353" s="86"/>
    </row>
    <row r="354" spans="2:155" ht="14.45" customHeight="1" x14ac:dyDescent="0.25">
      <c r="B354" s="92"/>
      <c r="C354" s="92"/>
      <c r="D354" s="92"/>
      <c r="E354" s="92"/>
      <c r="F354" s="92"/>
      <c r="G354" s="92"/>
      <c r="H354" s="92"/>
      <c r="I354" s="92"/>
      <c r="J354" s="92"/>
      <c r="K354" s="92"/>
      <c r="L354" s="92"/>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c r="CE354" s="86"/>
      <c r="CF354" s="86"/>
      <c r="CG354" s="86"/>
      <c r="CH354" s="86"/>
      <c r="CI354" s="86"/>
      <c r="CJ354" s="86"/>
      <c r="CK354" s="86"/>
      <c r="CL354" s="86"/>
      <c r="CM354" s="86"/>
      <c r="CN354" s="86"/>
      <c r="CO354" s="86"/>
      <c r="CP354" s="86"/>
      <c r="CQ354" s="86"/>
      <c r="CR354" s="86"/>
      <c r="CS354" s="86"/>
      <c r="CT354" s="86"/>
      <c r="CU354" s="86"/>
      <c r="CV354" s="86"/>
      <c r="CW354" s="86"/>
      <c r="CX354" s="86"/>
      <c r="CY354" s="86"/>
      <c r="CZ354" s="86"/>
      <c r="DA354" s="86"/>
      <c r="DB354" s="86"/>
      <c r="DC354" s="86"/>
      <c r="DD354" s="86"/>
      <c r="DE354" s="86"/>
      <c r="DF354" s="86"/>
      <c r="DG354" s="86"/>
      <c r="DH354" s="86"/>
      <c r="DI354" s="86"/>
      <c r="DJ354" s="86"/>
      <c r="DK354" s="86"/>
      <c r="DL354" s="86"/>
      <c r="DM354" s="86"/>
      <c r="DN354" s="86"/>
      <c r="DO354" s="86"/>
      <c r="DP354" s="86"/>
      <c r="DQ354" s="86"/>
      <c r="DR354" s="86"/>
      <c r="DS354" s="86"/>
      <c r="DT354" s="86"/>
      <c r="DU354" s="86"/>
      <c r="DV354" s="86"/>
      <c r="DW354" s="86"/>
      <c r="DX354" s="86"/>
      <c r="DY354" s="86"/>
      <c r="DZ354" s="86"/>
      <c r="EA354" s="86"/>
      <c r="EB354" s="86"/>
      <c r="EC354" s="86"/>
      <c r="ED354" s="86"/>
      <c r="EE354" s="86"/>
      <c r="EF354" s="86"/>
      <c r="EG354" s="86"/>
      <c r="EH354" s="86"/>
      <c r="EI354" s="86"/>
      <c r="EJ354" s="86"/>
      <c r="EK354" s="86"/>
      <c r="EL354" s="86"/>
      <c r="EM354" s="86"/>
      <c r="EN354" s="86"/>
      <c r="EO354" s="86"/>
      <c r="EP354" s="86"/>
      <c r="EQ354" s="86"/>
      <c r="ER354" s="86"/>
      <c r="ES354" s="86"/>
      <c r="ET354" s="86"/>
      <c r="EU354" s="86"/>
      <c r="EV354" s="86"/>
      <c r="EW354" s="86"/>
      <c r="EX354" s="86"/>
      <c r="EY354" s="86"/>
    </row>
    <row r="355" spans="2:155" ht="14.45" customHeight="1" x14ac:dyDescent="0.25">
      <c r="B355" s="92"/>
      <c r="C355" s="92"/>
      <c r="D355" s="92"/>
      <c r="E355" s="92"/>
      <c r="F355" s="92"/>
      <c r="G355" s="92"/>
      <c r="H355" s="92"/>
      <c r="I355" s="92"/>
      <c r="J355" s="92"/>
      <c r="K355" s="92"/>
      <c r="L355" s="92"/>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c r="CE355" s="86"/>
      <c r="CF355" s="86"/>
      <c r="CG355" s="86"/>
      <c r="CH355" s="86"/>
      <c r="CI355" s="86"/>
      <c r="CJ355" s="86"/>
      <c r="CK355" s="86"/>
      <c r="CL355" s="86"/>
      <c r="CM355" s="86"/>
      <c r="CN355" s="86"/>
      <c r="CO355" s="86"/>
      <c r="CP355" s="86"/>
      <c r="CQ355" s="86"/>
      <c r="CR355" s="86"/>
      <c r="CS355" s="86"/>
      <c r="CT355" s="86"/>
      <c r="CU355" s="86"/>
      <c r="CV355" s="86"/>
      <c r="CW355" s="86"/>
      <c r="CX355" s="86"/>
      <c r="CY355" s="86"/>
      <c r="CZ355" s="86"/>
      <c r="DA355" s="86"/>
      <c r="DB355" s="86"/>
      <c r="DC355" s="86"/>
      <c r="DD355" s="86"/>
      <c r="DE355" s="86"/>
      <c r="DF355" s="86"/>
      <c r="DG355" s="86"/>
      <c r="DH355" s="86"/>
      <c r="DI355" s="86"/>
      <c r="DJ355" s="86"/>
      <c r="DK355" s="86"/>
      <c r="DL355" s="86"/>
      <c r="DM355" s="86"/>
      <c r="DN355" s="86"/>
      <c r="DO355" s="86"/>
      <c r="DP355" s="86"/>
      <c r="DQ355" s="86"/>
      <c r="DR355" s="86"/>
      <c r="DS355" s="86"/>
      <c r="DT355" s="86"/>
      <c r="DU355" s="86"/>
      <c r="DV355" s="86"/>
      <c r="DW355" s="86"/>
      <c r="DX355" s="86"/>
      <c r="DY355" s="86"/>
      <c r="DZ355" s="86"/>
      <c r="EA355" s="86"/>
      <c r="EB355" s="86"/>
      <c r="EC355" s="86"/>
      <c r="ED355" s="86"/>
      <c r="EE355" s="86"/>
      <c r="EF355" s="86"/>
      <c r="EG355" s="86"/>
      <c r="EH355" s="86"/>
      <c r="EI355" s="86"/>
      <c r="EJ355" s="86"/>
      <c r="EK355" s="86"/>
      <c r="EL355" s="86"/>
      <c r="EM355" s="86"/>
      <c r="EN355" s="86"/>
      <c r="EO355" s="86"/>
      <c r="EP355" s="86"/>
      <c r="EQ355" s="86"/>
      <c r="ER355" s="86"/>
      <c r="ES355" s="86"/>
      <c r="ET355" s="86"/>
      <c r="EU355" s="86"/>
      <c r="EV355" s="86"/>
      <c r="EW355" s="86"/>
      <c r="EX355" s="86"/>
      <c r="EY355" s="86"/>
    </row>
    <row r="356" spans="2:155" ht="14.45" customHeight="1" x14ac:dyDescent="0.25">
      <c r="B356" s="92"/>
      <c r="C356" s="92"/>
      <c r="D356" s="92"/>
      <c r="E356" s="92"/>
      <c r="F356" s="92"/>
      <c r="G356" s="92"/>
      <c r="H356" s="92"/>
      <c r="I356" s="92"/>
      <c r="J356" s="92"/>
      <c r="K356" s="92"/>
      <c r="L356" s="92"/>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c r="CE356" s="86"/>
      <c r="CF356" s="86"/>
      <c r="CG356" s="86"/>
      <c r="CH356" s="86"/>
      <c r="CI356" s="86"/>
      <c r="CJ356" s="86"/>
      <c r="CK356" s="86"/>
      <c r="CL356" s="86"/>
      <c r="CM356" s="86"/>
      <c r="CN356" s="86"/>
      <c r="CO356" s="86"/>
      <c r="CP356" s="86"/>
      <c r="CQ356" s="86"/>
      <c r="CR356" s="86"/>
      <c r="CS356" s="86"/>
      <c r="CT356" s="86"/>
      <c r="CU356" s="86"/>
      <c r="CV356" s="86"/>
      <c r="CW356" s="86"/>
      <c r="CX356" s="86"/>
      <c r="CY356" s="86"/>
      <c r="CZ356" s="86"/>
      <c r="DA356" s="86"/>
      <c r="DB356" s="86"/>
      <c r="DC356" s="86"/>
      <c r="DD356" s="86"/>
      <c r="DE356" s="86"/>
      <c r="DF356" s="86"/>
      <c r="DG356" s="86"/>
      <c r="DH356" s="86"/>
      <c r="DI356" s="86"/>
      <c r="DJ356" s="86"/>
      <c r="DK356" s="86"/>
      <c r="DL356" s="86"/>
      <c r="DM356" s="86"/>
      <c r="DN356" s="86"/>
      <c r="DO356" s="86"/>
      <c r="DP356" s="86"/>
      <c r="DQ356" s="86"/>
      <c r="DR356" s="86"/>
      <c r="DS356" s="86"/>
      <c r="DT356" s="86"/>
      <c r="DU356" s="86"/>
      <c r="DV356" s="86"/>
      <c r="DW356" s="86"/>
      <c r="DX356" s="86"/>
      <c r="DY356" s="86"/>
      <c r="DZ356" s="86"/>
      <c r="EA356" s="86"/>
      <c r="EB356" s="86"/>
      <c r="EC356" s="86"/>
      <c r="ED356" s="86"/>
      <c r="EE356" s="86"/>
      <c r="EF356" s="86"/>
      <c r="EG356" s="86"/>
      <c r="EH356" s="86"/>
      <c r="EI356" s="86"/>
      <c r="EJ356" s="86"/>
      <c r="EK356" s="86"/>
      <c r="EL356" s="86"/>
      <c r="EM356" s="86"/>
      <c r="EN356" s="86"/>
      <c r="EO356" s="86"/>
      <c r="EP356" s="86"/>
      <c r="EQ356" s="86"/>
      <c r="ER356" s="86"/>
      <c r="ES356" s="86"/>
      <c r="ET356" s="86"/>
      <c r="EU356" s="86"/>
      <c r="EV356" s="86"/>
      <c r="EW356" s="86"/>
      <c r="EX356" s="86"/>
      <c r="EY356" s="86"/>
    </row>
    <row r="357" spans="2:155" ht="14.45" customHeight="1" x14ac:dyDescent="0.25">
      <c r="B357" s="92"/>
      <c r="C357" s="92"/>
      <c r="D357" s="92"/>
      <c r="E357" s="92"/>
      <c r="F357" s="92"/>
      <c r="G357" s="92"/>
      <c r="H357" s="92"/>
      <c r="I357" s="92"/>
      <c r="J357" s="92"/>
      <c r="K357" s="92"/>
      <c r="L357" s="92"/>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c r="CE357" s="86"/>
      <c r="CF357" s="86"/>
      <c r="CG357" s="86"/>
      <c r="CH357" s="86"/>
      <c r="CI357" s="86"/>
      <c r="CJ357" s="86"/>
      <c r="CK357" s="86"/>
      <c r="CL357" s="86"/>
      <c r="CM357" s="86"/>
      <c r="CN357" s="86"/>
      <c r="CO357" s="86"/>
      <c r="CP357" s="86"/>
      <c r="CQ357" s="86"/>
      <c r="CR357" s="86"/>
      <c r="CS357" s="86"/>
      <c r="CT357" s="86"/>
      <c r="CU357" s="86"/>
      <c r="CV357" s="86"/>
      <c r="CW357" s="86"/>
      <c r="CX357" s="86"/>
      <c r="CY357" s="86"/>
      <c r="CZ357" s="86"/>
      <c r="DA357" s="86"/>
      <c r="DB357" s="86"/>
      <c r="DC357" s="86"/>
      <c r="DD357" s="86"/>
      <c r="DE357" s="86"/>
      <c r="DF357" s="86"/>
      <c r="DG357" s="86"/>
      <c r="DH357" s="86"/>
      <c r="DI357" s="86"/>
      <c r="DJ357" s="86"/>
      <c r="DK357" s="86"/>
      <c r="DL357" s="86"/>
      <c r="DM357" s="86"/>
      <c r="DN357" s="86"/>
      <c r="DO357" s="86"/>
      <c r="DP357" s="86"/>
      <c r="DQ357" s="86"/>
      <c r="DR357" s="86"/>
      <c r="DS357" s="86"/>
      <c r="DT357" s="86"/>
      <c r="DU357" s="86"/>
      <c r="DV357" s="86"/>
      <c r="DW357" s="86"/>
      <c r="DX357" s="86"/>
      <c r="DY357" s="86"/>
      <c r="DZ357" s="86"/>
      <c r="EA357" s="86"/>
      <c r="EB357" s="86"/>
      <c r="EC357" s="86"/>
      <c r="ED357" s="86"/>
      <c r="EE357" s="86"/>
      <c r="EF357" s="86"/>
      <c r="EG357" s="86"/>
      <c r="EH357" s="86"/>
      <c r="EI357" s="86"/>
      <c r="EJ357" s="86"/>
      <c r="EK357" s="86"/>
      <c r="EL357" s="86"/>
      <c r="EM357" s="86"/>
      <c r="EN357" s="86"/>
      <c r="EO357" s="86"/>
      <c r="EP357" s="86"/>
      <c r="EQ357" s="86"/>
      <c r="ER357" s="86"/>
      <c r="ES357" s="86"/>
      <c r="ET357" s="86"/>
      <c r="EU357" s="86"/>
      <c r="EV357" s="86"/>
      <c r="EW357" s="86"/>
      <c r="EX357" s="86"/>
      <c r="EY357" s="86"/>
    </row>
    <row r="358" spans="2:155" ht="14.45" customHeight="1" x14ac:dyDescent="0.25">
      <c r="B358" s="92"/>
      <c r="C358" s="92"/>
      <c r="D358" s="92"/>
      <c r="E358" s="92"/>
      <c r="F358" s="92"/>
      <c r="G358" s="92"/>
      <c r="H358" s="92"/>
      <c r="I358" s="92"/>
      <c r="J358" s="92"/>
      <c r="K358" s="92"/>
      <c r="L358" s="92"/>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c r="CE358" s="86"/>
      <c r="CF358" s="86"/>
      <c r="CG358" s="86"/>
      <c r="CH358" s="86"/>
      <c r="CI358" s="86"/>
      <c r="CJ358" s="86"/>
      <c r="CK358" s="86"/>
      <c r="CL358" s="86"/>
      <c r="CM358" s="86"/>
      <c r="CN358" s="86"/>
      <c r="CO358" s="86"/>
      <c r="CP358" s="86"/>
      <c r="CQ358" s="86"/>
      <c r="CR358" s="86"/>
      <c r="CS358" s="86"/>
      <c r="CT358" s="86"/>
      <c r="CU358" s="86"/>
      <c r="CV358" s="86"/>
      <c r="CW358" s="86"/>
      <c r="CX358" s="86"/>
      <c r="CY358" s="86"/>
      <c r="CZ358" s="86"/>
      <c r="DA358" s="86"/>
      <c r="DB358" s="86"/>
      <c r="DC358" s="86"/>
      <c r="DD358" s="86"/>
      <c r="DE358" s="86"/>
      <c r="DF358" s="86"/>
      <c r="DG358" s="86"/>
      <c r="DH358" s="86"/>
      <c r="DI358" s="86"/>
      <c r="DJ358" s="86"/>
      <c r="DK358" s="86"/>
      <c r="DL358" s="86"/>
      <c r="DM358" s="86"/>
      <c r="DN358" s="86"/>
      <c r="DO358" s="86"/>
      <c r="DP358" s="86"/>
      <c r="DQ358" s="86"/>
      <c r="DR358" s="86"/>
      <c r="DS358" s="86"/>
      <c r="DT358" s="86"/>
      <c r="DU358" s="86"/>
      <c r="DV358" s="86"/>
      <c r="DW358" s="86"/>
      <c r="DX358" s="86"/>
      <c r="DY358" s="86"/>
      <c r="DZ358" s="86"/>
      <c r="EA358" s="86"/>
      <c r="EB358" s="86"/>
      <c r="EC358" s="86"/>
      <c r="ED358" s="86"/>
      <c r="EE358" s="86"/>
      <c r="EF358" s="86"/>
      <c r="EG358" s="86"/>
      <c r="EH358" s="86"/>
      <c r="EI358" s="86"/>
      <c r="EJ358" s="86"/>
      <c r="EK358" s="86"/>
      <c r="EL358" s="86"/>
      <c r="EM358" s="86"/>
      <c r="EN358" s="86"/>
      <c r="EO358" s="86"/>
      <c r="EP358" s="86"/>
      <c r="EQ358" s="86"/>
      <c r="ER358" s="86"/>
      <c r="ES358" s="86"/>
      <c r="ET358" s="86"/>
      <c r="EU358" s="86"/>
      <c r="EV358" s="86"/>
      <c r="EW358" s="86"/>
      <c r="EX358" s="86"/>
      <c r="EY358" s="86"/>
    </row>
    <row r="359" spans="2:155" ht="14.45" customHeight="1" x14ac:dyDescent="0.25">
      <c r="B359" s="92"/>
      <c r="C359" s="92"/>
      <c r="D359" s="92"/>
      <c r="E359" s="92"/>
      <c r="F359" s="92"/>
      <c r="G359" s="92"/>
      <c r="H359" s="92"/>
      <c r="I359" s="92"/>
      <c r="J359" s="92"/>
      <c r="K359" s="92"/>
      <c r="L359" s="92"/>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c r="DD359" s="86"/>
      <c r="DE359" s="86"/>
      <c r="DF359" s="86"/>
      <c r="DG359" s="86"/>
      <c r="DH359" s="86"/>
      <c r="DI359" s="86"/>
      <c r="DJ359" s="86"/>
      <c r="DK359" s="86"/>
      <c r="DL359" s="86"/>
      <c r="DM359" s="86"/>
      <c r="DN359" s="86"/>
      <c r="DO359" s="86"/>
      <c r="DP359" s="86"/>
      <c r="DQ359" s="86"/>
      <c r="DR359" s="86"/>
      <c r="DS359" s="86"/>
      <c r="DT359" s="86"/>
      <c r="DU359" s="86"/>
      <c r="DV359" s="86"/>
      <c r="DW359" s="86"/>
      <c r="DX359" s="86"/>
      <c r="DY359" s="86"/>
      <c r="DZ359" s="86"/>
      <c r="EA359" s="86"/>
      <c r="EB359" s="86"/>
      <c r="EC359" s="86"/>
      <c r="ED359" s="86"/>
      <c r="EE359" s="86"/>
      <c r="EF359" s="86"/>
      <c r="EG359" s="86"/>
      <c r="EH359" s="86"/>
      <c r="EI359" s="86"/>
      <c r="EJ359" s="86"/>
      <c r="EK359" s="86"/>
      <c r="EL359" s="86"/>
      <c r="EM359" s="86"/>
      <c r="EN359" s="86"/>
      <c r="EO359" s="86"/>
      <c r="EP359" s="86"/>
      <c r="EQ359" s="86"/>
      <c r="ER359" s="86"/>
      <c r="ES359" s="86"/>
      <c r="ET359" s="86"/>
      <c r="EU359" s="86"/>
      <c r="EV359" s="86"/>
      <c r="EW359" s="86"/>
      <c r="EX359" s="86"/>
      <c r="EY359" s="86"/>
    </row>
    <row r="360" spans="2:155" ht="14.45" customHeight="1" x14ac:dyDescent="0.25">
      <c r="B360" s="92"/>
      <c r="C360" s="92"/>
      <c r="D360" s="92"/>
      <c r="E360" s="92"/>
      <c r="F360" s="92"/>
      <c r="G360" s="92"/>
      <c r="H360" s="92"/>
      <c r="I360" s="92"/>
      <c r="J360" s="92"/>
      <c r="K360" s="92"/>
      <c r="L360" s="92"/>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86"/>
      <c r="BY360" s="86"/>
      <c r="BZ360" s="86"/>
      <c r="CA360" s="86"/>
      <c r="CB360" s="86"/>
      <c r="CC360" s="86"/>
      <c r="CD360" s="86"/>
      <c r="CE360" s="86"/>
      <c r="CF360" s="86"/>
      <c r="CG360" s="86"/>
      <c r="CH360" s="86"/>
      <c r="CI360" s="86"/>
      <c r="CJ360" s="86"/>
      <c r="CK360" s="86"/>
      <c r="CL360" s="86"/>
      <c r="CM360" s="86"/>
      <c r="CN360" s="86"/>
      <c r="CO360" s="86"/>
      <c r="CP360" s="86"/>
      <c r="CQ360" s="86"/>
      <c r="CR360" s="86"/>
      <c r="CS360" s="86"/>
      <c r="CT360" s="86"/>
      <c r="CU360" s="86"/>
      <c r="CV360" s="86"/>
      <c r="CW360" s="86"/>
      <c r="CX360" s="86"/>
      <c r="CY360" s="86"/>
      <c r="CZ360" s="86"/>
      <c r="DA360" s="86"/>
      <c r="DB360" s="86"/>
      <c r="DC360" s="86"/>
      <c r="DD360" s="86"/>
      <c r="DE360" s="86"/>
      <c r="DF360" s="86"/>
      <c r="DG360" s="86"/>
      <c r="DH360" s="86"/>
      <c r="DI360" s="86"/>
      <c r="DJ360" s="86"/>
      <c r="DK360" s="86"/>
      <c r="DL360" s="86"/>
      <c r="DM360" s="86"/>
      <c r="DN360" s="86"/>
      <c r="DO360" s="86"/>
      <c r="DP360" s="86"/>
      <c r="DQ360" s="86"/>
      <c r="DR360" s="86"/>
      <c r="DS360" s="86"/>
      <c r="DT360" s="86"/>
      <c r="DU360" s="86"/>
      <c r="DV360" s="86"/>
      <c r="DW360" s="86"/>
      <c r="DX360" s="86"/>
      <c r="DY360" s="86"/>
      <c r="DZ360" s="86"/>
      <c r="EA360" s="86"/>
      <c r="EB360" s="86"/>
      <c r="EC360" s="86"/>
      <c r="ED360" s="86"/>
      <c r="EE360" s="86"/>
      <c r="EF360" s="86"/>
      <c r="EG360" s="86"/>
      <c r="EH360" s="86"/>
      <c r="EI360" s="86"/>
      <c r="EJ360" s="86"/>
      <c r="EK360" s="86"/>
      <c r="EL360" s="86"/>
      <c r="EM360" s="86"/>
      <c r="EN360" s="86"/>
      <c r="EO360" s="86"/>
      <c r="EP360" s="86"/>
      <c r="EQ360" s="86"/>
      <c r="ER360" s="86"/>
      <c r="ES360" s="86"/>
      <c r="ET360" s="86"/>
      <c r="EU360" s="86"/>
      <c r="EV360" s="86"/>
      <c r="EW360" s="86"/>
      <c r="EX360" s="86"/>
      <c r="EY360" s="86"/>
    </row>
    <row r="361" spans="2:155" ht="14.45" customHeight="1" x14ac:dyDescent="0.25">
      <c r="B361" s="92"/>
      <c r="C361" s="92"/>
      <c r="D361" s="92"/>
      <c r="E361" s="92"/>
      <c r="F361" s="92"/>
      <c r="G361" s="92"/>
      <c r="H361" s="92"/>
      <c r="I361" s="92"/>
      <c r="J361" s="92"/>
      <c r="K361" s="92"/>
      <c r="L361" s="92"/>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86"/>
      <c r="BY361" s="86"/>
      <c r="BZ361" s="86"/>
      <c r="CA361" s="86"/>
      <c r="CB361" s="86"/>
      <c r="CC361" s="86"/>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c r="DD361" s="86"/>
      <c r="DE361" s="86"/>
      <c r="DF361" s="86"/>
      <c r="DG361" s="86"/>
      <c r="DH361" s="86"/>
      <c r="DI361" s="86"/>
      <c r="DJ361" s="86"/>
      <c r="DK361" s="86"/>
      <c r="DL361" s="86"/>
      <c r="DM361" s="86"/>
      <c r="DN361" s="86"/>
      <c r="DO361" s="86"/>
      <c r="DP361" s="86"/>
      <c r="DQ361" s="86"/>
      <c r="DR361" s="86"/>
      <c r="DS361" s="86"/>
      <c r="DT361" s="86"/>
      <c r="DU361" s="86"/>
      <c r="DV361" s="86"/>
      <c r="DW361" s="86"/>
      <c r="DX361" s="86"/>
      <c r="DY361" s="86"/>
      <c r="DZ361" s="86"/>
      <c r="EA361" s="86"/>
      <c r="EB361" s="86"/>
      <c r="EC361" s="86"/>
      <c r="ED361" s="86"/>
      <c r="EE361" s="86"/>
      <c r="EF361" s="86"/>
      <c r="EG361" s="86"/>
      <c r="EH361" s="86"/>
      <c r="EI361" s="86"/>
      <c r="EJ361" s="86"/>
      <c r="EK361" s="86"/>
      <c r="EL361" s="86"/>
      <c r="EM361" s="86"/>
      <c r="EN361" s="86"/>
      <c r="EO361" s="86"/>
      <c r="EP361" s="86"/>
      <c r="EQ361" s="86"/>
      <c r="ER361" s="86"/>
      <c r="ES361" s="86"/>
      <c r="ET361" s="86"/>
      <c r="EU361" s="86"/>
      <c r="EV361" s="86"/>
      <c r="EW361" s="86"/>
      <c r="EX361" s="86"/>
      <c r="EY361" s="86"/>
    </row>
    <row r="362" spans="2:155" ht="14.45" customHeight="1" x14ac:dyDescent="0.25">
      <c r="B362" s="92"/>
      <c r="C362" s="92"/>
      <c r="D362" s="92"/>
      <c r="E362" s="92"/>
      <c r="F362" s="92"/>
      <c r="G362" s="92"/>
      <c r="H362" s="92"/>
      <c r="I362" s="92"/>
      <c r="J362" s="92"/>
      <c r="K362" s="92"/>
      <c r="L362" s="92"/>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86"/>
      <c r="BY362" s="86"/>
      <c r="BZ362" s="86"/>
      <c r="CA362" s="86"/>
      <c r="CB362" s="86"/>
      <c r="CC362" s="86"/>
      <c r="CD362" s="86"/>
      <c r="CE362" s="86"/>
      <c r="CF362" s="86"/>
      <c r="CG362" s="86"/>
      <c r="CH362" s="86"/>
      <c r="CI362" s="86"/>
      <c r="CJ362" s="86"/>
      <c r="CK362" s="86"/>
      <c r="CL362" s="86"/>
      <c r="CM362" s="86"/>
      <c r="CN362" s="86"/>
      <c r="CO362" s="86"/>
      <c r="CP362" s="86"/>
      <c r="CQ362" s="86"/>
      <c r="CR362" s="86"/>
      <c r="CS362" s="86"/>
      <c r="CT362" s="86"/>
      <c r="CU362" s="86"/>
      <c r="CV362" s="86"/>
      <c r="CW362" s="86"/>
      <c r="CX362" s="86"/>
      <c r="CY362" s="86"/>
      <c r="CZ362" s="86"/>
      <c r="DA362" s="86"/>
      <c r="DB362" s="86"/>
      <c r="DC362" s="86"/>
      <c r="DD362" s="86"/>
      <c r="DE362" s="86"/>
      <c r="DF362" s="86"/>
      <c r="DG362" s="86"/>
      <c r="DH362" s="86"/>
      <c r="DI362" s="86"/>
      <c r="DJ362" s="86"/>
      <c r="DK362" s="86"/>
      <c r="DL362" s="86"/>
      <c r="DM362" s="86"/>
      <c r="DN362" s="86"/>
      <c r="DO362" s="86"/>
      <c r="DP362" s="86"/>
      <c r="DQ362" s="86"/>
      <c r="DR362" s="86"/>
      <c r="DS362" s="86"/>
      <c r="DT362" s="86"/>
      <c r="DU362" s="86"/>
      <c r="DV362" s="86"/>
      <c r="DW362" s="86"/>
      <c r="DX362" s="86"/>
      <c r="DY362" s="86"/>
      <c r="DZ362" s="86"/>
      <c r="EA362" s="86"/>
      <c r="EB362" s="86"/>
      <c r="EC362" s="86"/>
      <c r="ED362" s="86"/>
      <c r="EE362" s="86"/>
      <c r="EF362" s="86"/>
      <c r="EG362" s="86"/>
      <c r="EH362" s="86"/>
      <c r="EI362" s="86"/>
      <c r="EJ362" s="86"/>
      <c r="EK362" s="86"/>
      <c r="EL362" s="86"/>
      <c r="EM362" s="86"/>
      <c r="EN362" s="86"/>
      <c r="EO362" s="86"/>
      <c r="EP362" s="86"/>
      <c r="EQ362" s="86"/>
      <c r="ER362" s="86"/>
      <c r="ES362" s="86"/>
      <c r="ET362" s="86"/>
      <c r="EU362" s="86"/>
      <c r="EV362" s="86"/>
      <c r="EW362" s="86"/>
      <c r="EX362" s="86"/>
      <c r="EY362" s="86"/>
    </row>
    <row r="363" spans="2:155" ht="14.45" customHeight="1" x14ac:dyDescent="0.25">
      <c r="B363" s="92"/>
      <c r="C363" s="92"/>
      <c r="D363" s="92"/>
      <c r="E363" s="92"/>
      <c r="F363" s="92"/>
      <c r="G363" s="92"/>
      <c r="H363" s="92"/>
      <c r="I363" s="92"/>
      <c r="J363" s="92"/>
      <c r="K363" s="92"/>
      <c r="L363" s="92"/>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86"/>
      <c r="BY363" s="86"/>
      <c r="BZ363" s="86"/>
      <c r="CA363" s="86"/>
      <c r="CB363" s="86"/>
      <c r="CC363" s="86"/>
      <c r="CD363" s="86"/>
      <c r="CE363" s="86"/>
      <c r="CF363" s="86"/>
      <c r="CG363" s="86"/>
      <c r="CH363" s="86"/>
      <c r="CI363" s="86"/>
      <c r="CJ363" s="86"/>
      <c r="CK363" s="86"/>
      <c r="CL363" s="86"/>
      <c r="CM363" s="86"/>
      <c r="CN363" s="86"/>
      <c r="CO363" s="86"/>
      <c r="CP363" s="86"/>
      <c r="CQ363" s="86"/>
      <c r="CR363" s="86"/>
      <c r="CS363" s="86"/>
      <c r="CT363" s="86"/>
      <c r="CU363" s="86"/>
      <c r="CV363" s="86"/>
      <c r="CW363" s="86"/>
      <c r="CX363" s="86"/>
      <c r="CY363" s="86"/>
      <c r="CZ363" s="86"/>
      <c r="DA363" s="86"/>
      <c r="DB363" s="86"/>
      <c r="DC363" s="86"/>
      <c r="DD363" s="86"/>
      <c r="DE363" s="86"/>
      <c r="DF363" s="86"/>
      <c r="DG363" s="86"/>
      <c r="DH363" s="86"/>
      <c r="DI363" s="86"/>
      <c r="DJ363" s="86"/>
      <c r="DK363" s="86"/>
      <c r="DL363" s="86"/>
      <c r="DM363" s="86"/>
      <c r="DN363" s="86"/>
      <c r="DO363" s="86"/>
      <c r="DP363" s="86"/>
      <c r="DQ363" s="86"/>
      <c r="DR363" s="86"/>
      <c r="DS363" s="86"/>
      <c r="DT363" s="86"/>
      <c r="DU363" s="86"/>
      <c r="DV363" s="86"/>
      <c r="DW363" s="86"/>
      <c r="DX363" s="86"/>
      <c r="DY363" s="86"/>
      <c r="DZ363" s="86"/>
      <c r="EA363" s="86"/>
      <c r="EB363" s="86"/>
      <c r="EC363" s="86"/>
      <c r="ED363" s="86"/>
      <c r="EE363" s="86"/>
      <c r="EF363" s="86"/>
      <c r="EG363" s="86"/>
      <c r="EH363" s="86"/>
      <c r="EI363" s="86"/>
      <c r="EJ363" s="86"/>
      <c r="EK363" s="86"/>
      <c r="EL363" s="86"/>
      <c r="EM363" s="86"/>
      <c r="EN363" s="86"/>
      <c r="EO363" s="86"/>
      <c r="EP363" s="86"/>
      <c r="EQ363" s="86"/>
      <c r="ER363" s="86"/>
      <c r="ES363" s="86"/>
      <c r="ET363" s="86"/>
      <c r="EU363" s="86"/>
      <c r="EV363" s="86"/>
      <c r="EW363" s="86"/>
      <c r="EX363" s="86"/>
      <c r="EY363" s="86"/>
    </row>
    <row r="364" spans="2:155" ht="14.45" customHeight="1" x14ac:dyDescent="0.25">
      <c r="B364" s="92"/>
      <c r="C364" s="92"/>
      <c r="D364" s="92"/>
      <c r="E364" s="92"/>
      <c r="F364" s="92"/>
      <c r="G364" s="92"/>
      <c r="H364" s="92"/>
      <c r="I364" s="92"/>
      <c r="J364" s="92"/>
      <c r="K364" s="92"/>
      <c r="L364" s="92"/>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86"/>
      <c r="BY364" s="86"/>
      <c r="BZ364" s="86"/>
      <c r="CA364" s="86"/>
      <c r="CB364" s="86"/>
      <c r="CC364" s="86"/>
      <c r="CD364" s="86"/>
      <c r="CE364" s="86"/>
      <c r="CF364" s="86"/>
      <c r="CG364" s="86"/>
      <c r="CH364" s="86"/>
      <c r="CI364" s="86"/>
      <c r="CJ364" s="86"/>
      <c r="CK364" s="86"/>
      <c r="CL364" s="86"/>
      <c r="CM364" s="86"/>
      <c r="CN364" s="86"/>
      <c r="CO364" s="86"/>
      <c r="CP364" s="86"/>
      <c r="CQ364" s="86"/>
      <c r="CR364" s="86"/>
      <c r="CS364" s="86"/>
      <c r="CT364" s="86"/>
      <c r="CU364" s="86"/>
      <c r="CV364" s="86"/>
      <c r="CW364" s="86"/>
      <c r="CX364" s="86"/>
      <c r="CY364" s="86"/>
      <c r="CZ364" s="86"/>
      <c r="DA364" s="86"/>
      <c r="DB364" s="86"/>
      <c r="DC364" s="86"/>
      <c r="DD364" s="86"/>
      <c r="DE364" s="86"/>
      <c r="DF364" s="86"/>
      <c r="DG364" s="86"/>
      <c r="DH364" s="86"/>
      <c r="DI364" s="86"/>
      <c r="DJ364" s="86"/>
      <c r="DK364" s="86"/>
      <c r="DL364" s="86"/>
      <c r="DM364" s="86"/>
      <c r="DN364" s="86"/>
      <c r="DO364" s="86"/>
      <c r="DP364" s="86"/>
      <c r="DQ364" s="86"/>
      <c r="DR364" s="86"/>
      <c r="DS364" s="86"/>
      <c r="DT364" s="86"/>
      <c r="DU364" s="86"/>
      <c r="DV364" s="86"/>
      <c r="DW364" s="86"/>
      <c r="DX364" s="86"/>
      <c r="DY364" s="86"/>
      <c r="DZ364" s="86"/>
      <c r="EA364" s="86"/>
      <c r="EB364" s="86"/>
      <c r="EC364" s="86"/>
      <c r="ED364" s="86"/>
      <c r="EE364" s="86"/>
      <c r="EF364" s="86"/>
      <c r="EG364" s="86"/>
      <c r="EH364" s="86"/>
      <c r="EI364" s="86"/>
      <c r="EJ364" s="86"/>
      <c r="EK364" s="86"/>
      <c r="EL364" s="86"/>
      <c r="EM364" s="86"/>
      <c r="EN364" s="86"/>
      <c r="EO364" s="86"/>
      <c r="EP364" s="86"/>
      <c r="EQ364" s="86"/>
      <c r="ER364" s="86"/>
      <c r="ES364" s="86"/>
      <c r="ET364" s="86"/>
      <c r="EU364" s="86"/>
      <c r="EV364" s="86"/>
      <c r="EW364" s="86"/>
      <c r="EX364" s="86"/>
      <c r="EY364" s="86"/>
    </row>
    <row r="365" spans="2:155" ht="14.45" customHeight="1" x14ac:dyDescent="0.25">
      <c r="B365" s="92"/>
      <c r="C365" s="92"/>
      <c r="D365" s="92"/>
      <c r="E365" s="92"/>
      <c r="F365" s="92"/>
      <c r="G365" s="92"/>
      <c r="H365" s="92"/>
      <c r="I365" s="92"/>
      <c r="J365" s="92"/>
      <c r="K365" s="92"/>
      <c r="L365" s="92"/>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c r="CE365" s="86"/>
      <c r="CF365" s="86"/>
      <c r="CG365" s="86"/>
      <c r="CH365" s="86"/>
      <c r="CI365" s="86"/>
      <c r="CJ365" s="86"/>
      <c r="CK365" s="86"/>
      <c r="CL365" s="86"/>
      <c r="CM365" s="86"/>
      <c r="CN365" s="86"/>
      <c r="CO365" s="86"/>
      <c r="CP365" s="86"/>
      <c r="CQ365" s="86"/>
      <c r="CR365" s="86"/>
      <c r="CS365" s="86"/>
      <c r="CT365" s="86"/>
      <c r="CU365" s="86"/>
      <c r="CV365" s="86"/>
      <c r="CW365" s="86"/>
      <c r="CX365" s="86"/>
      <c r="CY365" s="86"/>
      <c r="CZ365" s="86"/>
      <c r="DA365" s="86"/>
      <c r="DB365" s="86"/>
      <c r="DC365" s="86"/>
      <c r="DD365" s="86"/>
      <c r="DE365" s="86"/>
      <c r="DF365" s="86"/>
      <c r="DG365" s="86"/>
      <c r="DH365" s="86"/>
      <c r="DI365" s="86"/>
      <c r="DJ365" s="86"/>
      <c r="DK365" s="86"/>
      <c r="DL365" s="86"/>
      <c r="DM365" s="86"/>
      <c r="DN365" s="86"/>
      <c r="DO365" s="86"/>
      <c r="DP365" s="86"/>
      <c r="DQ365" s="86"/>
      <c r="DR365" s="86"/>
      <c r="DS365" s="86"/>
      <c r="DT365" s="86"/>
      <c r="DU365" s="86"/>
      <c r="DV365" s="86"/>
      <c r="DW365" s="86"/>
      <c r="DX365" s="86"/>
      <c r="DY365" s="86"/>
      <c r="DZ365" s="86"/>
      <c r="EA365" s="86"/>
      <c r="EB365" s="86"/>
      <c r="EC365" s="86"/>
      <c r="ED365" s="86"/>
      <c r="EE365" s="86"/>
      <c r="EF365" s="86"/>
      <c r="EG365" s="86"/>
      <c r="EH365" s="86"/>
      <c r="EI365" s="86"/>
      <c r="EJ365" s="86"/>
      <c r="EK365" s="86"/>
      <c r="EL365" s="86"/>
      <c r="EM365" s="86"/>
      <c r="EN365" s="86"/>
      <c r="EO365" s="86"/>
      <c r="EP365" s="86"/>
      <c r="EQ365" s="86"/>
      <c r="ER365" s="86"/>
      <c r="ES365" s="86"/>
      <c r="ET365" s="86"/>
      <c r="EU365" s="86"/>
      <c r="EV365" s="86"/>
      <c r="EW365" s="86"/>
      <c r="EX365" s="86"/>
      <c r="EY365" s="86"/>
    </row>
    <row r="366" spans="2:155" ht="14.45" customHeight="1" x14ac:dyDescent="0.25">
      <c r="B366" s="92"/>
      <c r="C366" s="92"/>
      <c r="D366" s="92"/>
      <c r="E366" s="92"/>
      <c r="F366" s="92"/>
      <c r="G366" s="92"/>
      <c r="H366" s="92"/>
      <c r="I366" s="92"/>
      <c r="J366" s="92"/>
      <c r="K366" s="92"/>
      <c r="L366" s="92"/>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86"/>
      <c r="BY366" s="86"/>
      <c r="BZ366" s="86"/>
      <c r="CA366" s="86"/>
      <c r="CB366" s="86"/>
      <c r="CC366" s="86"/>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c r="DD366" s="86"/>
      <c r="DE366" s="86"/>
      <c r="DF366" s="86"/>
      <c r="DG366" s="86"/>
      <c r="DH366" s="86"/>
      <c r="DI366" s="86"/>
      <c r="DJ366" s="86"/>
      <c r="DK366" s="86"/>
      <c r="DL366" s="86"/>
      <c r="DM366" s="86"/>
      <c r="DN366" s="86"/>
      <c r="DO366" s="86"/>
      <c r="DP366" s="86"/>
      <c r="DQ366" s="86"/>
      <c r="DR366" s="86"/>
      <c r="DS366" s="86"/>
      <c r="DT366" s="86"/>
      <c r="DU366" s="86"/>
      <c r="DV366" s="86"/>
      <c r="DW366" s="86"/>
      <c r="DX366" s="86"/>
      <c r="DY366" s="86"/>
      <c r="DZ366" s="86"/>
      <c r="EA366" s="86"/>
      <c r="EB366" s="86"/>
      <c r="EC366" s="86"/>
      <c r="ED366" s="86"/>
      <c r="EE366" s="86"/>
      <c r="EF366" s="86"/>
      <c r="EG366" s="86"/>
      <c r="EH366" s="86"/>
      <c r="EI366" s="86"/>
      <c r="EJ366" s="86"/>
      <c r="EK366" s="86"/>
      <c r="EL366" s="86"/>
      <c r="EM366" s="86"/>
      <c r="EN366" s="86"/>
      <c r="EO366" s="86"/>
      <c r="EP366" s="86"/>
      <c r="EQ366" s="86"/>
      <c r="ER366" s="86"/>
      <c r="ES366" s="86"/>
      <c r="ET366" s="86"/>
      <c r="EU366" s="86"/>
      <c r="EV366" s="86"/>
      <c r="EW366" s="86"/>
      <c r="EX366" s="86"/>
      <c r="EY366" s="86"/>
    </row>
    <row r="367" spans="2:155" ht="14.45" customHeight="1" x14ac:dyDescent="0.25">
      <c r="B367" s="92"/>
      <c r="C367" s="92"/>
      <c r="D367" s="92"/>
      <c r="E367" s="92"/>
      <c r="F367" s="92"/>
      <c r="G367" s="92"/>
      <c r="H367" s="92"/>
      <c r="I367" s="92"/>
      <c r="J367" s="92"/>
      <c r="K367" s="92"/>
      <c r="L367" s="92"/>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86"/>
      <c r="BY367" s="86"/>
      <c r="BZ367" s="86"/>
      <c r="CA367" s="86"/>
      <c r="CB367" s="86"/>
      <c r="CC367" s="86"/>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c r="DD367" s="86"/>
      <c r="DE367" s="86"/>
      <c r="DF367" s="86"/>
      <c r="DG367" s="86"/>
      <c r="DH367" s="86"/>
      <c r="DI367" s="86"/>
      <c r="DJ367" s="86"/>
      <c r="DK367" s="86"/>
      <c r="DL367" s="86"/>
      <c r="DM367" s="86"/>
      <c r="DN367" s="86"/>
      <c r="DO367" s="86"/>
      <c r="DP367" s="86"/>
      <c r="DQ367" s="86"/>
      <c r="DR367" s="86"/>
      <c r="DS367" s="86"/>
      <c r="DT367" s="86"/>
      <c r="DU367" s="86"/>
      <c r="DV367" s="86"/>
      <c r="DW367" s="86"/>
      <c r="DX367" s="86"/>
      <c r="DY367" s="86"/>
      <c r="DZ367" s="86"/>
      <c r="EA367" s="86"/>
      <c r="EB367" s="86"/>
      <c r="EC367" s="86"/>
      <c r="ED367" s="86"/>
      <c r="EE367" s="86"/>
      <c r="EF367" s="86"/>
      <c r="EG367" s="86"/>
      <c r="EH367" s="86"/>
      <c r="EI367" s="86"/>
      <c r="EJ367" s="86"/>
      <c r="EK367" s="86"/>
      <c r="EL367" s="86"/>
      <c r="EM367" s="86"/>
      <c r="EN367" s="86"/>
      <c r="EO367" s="86"/>
      <c r="EP367" s="86"/>
      <c r="EQ367" s="86"/>
      <c r="ER367" s="86"/>
      <c r="ES367" s="86"/>
      <c r="ET367" s="86"/>
      <c r="EU367" s="86"/>
      <c r="EV367" s="86"/>
      <c r="EW367" s="86"/>
      <c r="EX367" s="86"/>
      <c r="EY367" s="86"/>
    </row>
    <row r="368" spans="2:155" ht="14.45" customHeight="1" x14ac:dyDescent="0.25">
      <c r="B368" s="92"/>
      <c r="C368" s="92"/>
      <c r="D368" s="92"/>
      <c r="E368" s="92"/>
      <c r="F368" s="92"/>
      <c r="G368" s="92"/>
      <c r="H368" s="92"/>
      <c r="I368" s="92"/>
      <c r="J368" s="92"/>
      <c r="K368" s="92"/>
      <c r="L368" s="92"/>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86"/>
      <c r="BY368" s="86"/>
      <c r="BZ368" s="86"/>
      <c r="CA368" s="86"/>
      <c r="CB368" s="86"/>
      <c r="CC368" s="86"/>
      <c r="CD368" s="86"/>
      <c r="CE368" s="86"/>
      <c r="CF368" s="86"/>
      <c r="CG368" s="86"/>
      <c r="CH368" s="86"/>
      <c r="CI368" s="86"/>
      <c r="CJ368" s="86"/>
      <c r="CK368" s="86"/>
      <c r="CL368" s="86"/>
      <c r="CM368" s="86"/>
      <c r="CN368" s="86"/>
      <c r="CO368" s="86"/>
      <c r="CP368" s="86"/>
      <c r="CQ368" s="86"/>
      <c r="CR368" s="86"/>
      <c r="CS368" s="86"/>
      <c r="CT368" s="86"/>
      <c r="CU368" s="86"/>
      <c r="CV368" s="86"/>
      <c r="CW368" s="86"/>
      <c r="CX368" s="86"/>
      <c r="CY368" s="86"/>
      <c r="CZ368" s="86"/>
      <c r="DA368" s="86"/>
      <c r="DB368" s="86"/>
      <c r="DC368" s="86"/>
      <c r="DD368" s="86"/>
      <c r="DE368" s="86"/>
      <c r="DF368" s="86"/>
      <c r="DG368" s="86"/>
      <c r="DH368" s="86"/>
      <c r="DI368" s="86"/>
      <c r="DJ368" s="86"/>
      <c r="DK368" s="86"/>
      <c r="DL368" s="86"/>
      <c r="DM368" s="86"/>
      <c r="DN368" s="86"/>
      <c r="DO368" s="86"/>
      <c r="DP368" s="86"/>
      <c r="DQ368" s="86"/>
      <c r="DR368" s="86"/>
      <c r="DS368" s="86"/>
      <c r="DT368" s="86"/>
      <c r="DU368" s="86"/>
      <c r="DV368" s="86"/>
      <c r="DW368" s="86"/>
      <c r="DX368" s="86"/>
      <c r="DY368" s="86"/>
      <c r="DZ368" s="86"/>
      <c r="EA368" s="86"/>
      <c r="EB368" s="86"/>
      <c r="EC368" s="86"/>
      <c r="ED368" s="86"/>
      <c r="EE368" s="86"/>
      <c r="EF368" s="86"/>
      <c r="EG368" s="86"/>
      <c r="EH368" s="86"/>
      <c r="EI368" s="86"/>
      <c r="EJ368" s="86"/>
      <c r="EK368" s="86"/>
      <c r="EL368" s="86"/>
      <c r="EM368" s="86"/>
      <c r="EN368" s="86"/>
      <c r="EO368" s="86"/>
      <c r="EP368" s="86"/>
      <c r="EQ368" s="86"/>
      <c r="ER368" s="86"/>
      <c r="ES368" s="86"/>
      <c r="ET368" s="86"/>
      <c r="EU368" s="86"/>
      <c r="EV368" s="86"/>
      <c r="EW368" s="86"/>
      <c r="EX368" s="86"/>
      <c r="EY368" s="86"/>
    </row>
    <row r="369" spans="1:155" ht="14.45" customHeight="1" x14ac:dyDescent="0.25">
      <c r="B369" s="92"/>
      <c r="C369" s="92"/>
      <c r="D369" s="92"/>
      <c r="E369" s="92"/>
      <c r="F369" s="92"/>
      <c r="G369" s="92"/>
      <c r="H369" s="92"/>
      <c r="I369" s="92"/>
      <c r="J369" s="92"/>
      <c r="K369" s="92"/>
      <c r="L369" s="92"/>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86"/>
      <c r="BY369" s="86"/>
      <c r="BZ369" s="86"/>
      <c r="CA369" s="86"/>
      <c r="CB369" s="86"/>
      <c r="CC369" s="86"/>
      <c r="CD369" s="86"/>
      <c r="CE369" s="86"/>
      <c r="CF369" s="86"/>
      <c r="CG369" s="86"/>
      <c r="CH369" s="86"/>
      <c r="CI369" s="86"/>
      <c r="CJ369" s="86"/>
      <c r="CK369" s="86"/>
      <c r="CL369" s="86"/>
      <c r="CM369" s="86"/>
      <c r="CN369" s="86"/>
      <c r="CO369" s="86"/>
      <c r="CP369" s="86"/>
      <c r="CQ369" s="86"/>
      <c r="CR369" s="86"/>
      <c r="CS369" s="86"/>
      <c r="CT369" s="86"/>
      <c r="CU369" s="86"/>
      <c r="CV369" s="86"/>
      <c r="CW369" s="86"/>
      <c r="CX369" s="86"/>
      <c r="CY369" s="86"/>
      <c r="CZ369" s="86"/>
      <c r="DA369" s="86"/>
      <c r="DB369" s="86"/>
      <c r="DC369" s="86"/>
      <c r="DD369" s="86"/>
      <c r="DE369" s="86"/>
      <c r="DF369" s="86"/>
      <c r="DG369" s="86"/>
      <c r="DH369" s="86"/>
      <c r="DI369" s="86"/>
      <c r="DJ369" s="86"/>
      <c r="DK369" s="86"/>
      <c r="DL369" s="86"/>
      <c r="DM369" s="86"/>
      <c r="DN369" s="86"/>
      <c r="DO369" s="86"/>
      <c r="DP369" s="86"/>
      <c r="DQ369" s="86"/>
      <c r="DR369" s="86"/>
      <c r="DS369" s="86"/>
      <c r="DT369" s="86"/>
      <c r="DU369" s="86"/>
      <c r="DV369" s="86"/>
      <c r="DW369" s="86"/>
      <c r="DX369" s="86"/>
      <c r="DY369" s="86"/>
      <c r="DZ369" s="86"/>
      <c r="EA369" s="86"/>
      <c r="EB369" s="86"/>
      <c r="EC369" s="86"/>
      <c r="ED369" s="86"/>
      <c r="EE369" s="86"/>
      <c r="EF369" s="86"/>
      <c r="EG369" s="86"/>
      <c r="EH369" s="86"/>
      <c r="EI369" s="86"/>
      <c r="EJ369" s="86"/>
      <c r="EK369" s="86"/>
      <c r="EL369" s="86"/>
      <c r="EM369" s="86"/>
      <c r="EN369" s="86"/>
      <c r="EO369" s="86"/>
      <c r="EP369" s="86"/>
      <c r="EQ369" s="86"/>
      <c r="ER369" s="86"/>
      <c r="ES369" s="86"/>
      <c r="ET369" s="86"/>
      <c r="EU369" s="86"/>
      <c r="EV369" s="86"/>
      <c r="EW369" s="86"/>
      <c r="EX369" s="86"/>
      <c r="EY369" s="86"/>
    </row>
    <row r="370" spans="1:155" ht="14.45" customHeight="1" x14ac:dyDescent="0.25">
      <c r="B370" s="92"/>
      <c r="C370" s="92"/>
      <c r="D370" s="92"/>
      <c r="E370" s="92"/>
      <c r="F370" s="92"/>
      <c r="G370" s="92"/>
      <c r="H370" s="92"/>
      <c r="I370" s="92"/>
      <c r="J370" s="92"/>
      <c r="K370" s="92"/>
      <c r="L370" s="92"/>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row>
    <row r="371" spans="1:155" ht="14.45" customHeight="1" x14ac:dyDescent="0.25">
      <c r="B371" s="92"/>
      <c r="C371" s="92"/>
      <c r="D371" s="92"/>
      <c r="E371" s="92"/>
      <c r="F371" s="92"/>
      <c r="G371" s="92"/>
      <c r="H371" s="92"/>
      <c r="I371" s="92"/>
      <c r="J371" s="92"/>
      <c r="K371" s="92"/>
      <c r="L371" s="92"/>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86"/>
      <c r="BY371" s="86"/>
      <c r="BZ371" s="86"/>
      <c r="CA371" s="86"/>
      <c r="CB371" s="86"/>
      <c r="CC371" s="86"/>
      <c r="CD371" s="86"/>
      <c r="CE371" s="86"/>
      <c r="CF371" s="86"/>
      <c r="CG371" s="86"/>
      <c r="CH371" s="86"/>
      <c r="CI371" s="86"/>
      <c r="CJ371" s="86"/>
      <c r="CK371" s="86"/>
      <c r="CL371" s="86"/>
      <c r="CM371" s="86"/>
      <c r="CN371" s="86"/>
      <c r="CO371" s="86"/>
      <c r="CP371" s="86"/>
      <c r="CQ371" s="86"/>
      <c r="CR371" s="86"/>
      <c r="CS371" s="86"/>
      <c r="CT371" s="86"/>
      <c r="CU371" s="86"/>
      <c r="CV371" s="86"/>
      <c r="CW371" s="86"/>
      <c r="CX371" s="86"/>
      <c r="CY371" s="86"/>
      <c r="CZ371" s="86"/>
      <c r="DA371" s="86"/>
      <c r="DB371" s="86"/>
      <c r="DC371" s="86"/>
      <c r="DD371" s="86"/>
      <c r="DE371" s="86"/>
      <c r="DF371" s="86"/>
      <c r="DG371" s="86"/>
      <c r="DH371" s="86"/>
      <c r="DI371" s="86"/>
      <c r="DJ371" s="86"/>
      <c r="DK371" s="86"/>
      <c r="DL371" s="86"/>
      <c r="DM371" s="86"/>
      <c r="DN371" s="86"/>
      <c r="DO371" s="86"/>
      <c r="DP371" s="86"/>
      <c r="DQ371" s="86"/>
      <c r="DR371" s="86"/>
      <c r="DS371" s="86"/>
      <c r="DT371" s="86"/>
      <c r="DU371" s="86"/>
      <c r="DV371" s="86"/>
      <c r="DW371" s="86"/>
      <c r="DX371" s="86"/>
      <c r="DY371" s="86"/>
      <c r="DZ371" s="86"/>
      <c r="EA371" s="86"/>
      <c r="EB371" s="86"/>
      <c r="EC371" s="86"/>
      <c r="ED371" s="86"/>
      <c r="EE371" s="86"/>
      <c r="EF371" s="86"/>
      <c r="EG371" s="86"/>
      <c r="EH371" s="86"/>
      <c r="EI371" s="86"/>
      <c r="EJ371" s="86"/>
      <c r="EK371" s="86"/>
      <c r="EL371" s="86"/>
      <c r="EM371" s="86"/>
      <c r="EN371" s="86"/>
      <c r="EO371" s="86"/>
      <c r="EP371" s="86"/>
      <c r="EQ371" s="86"/>
      <c r="ER371" s="86"/>
      <c r="ES371" s="86"/>
      <c r="ET371" s="86"/>
      <c r="EU371" s="86"/>
      <c r="EV371" s="86"/>
      <c r="EW371" s="86"/>
      <c r="EX371" s="86"/>
      <c r="EY371" s="86"/>
    </row>
    <row r="372" spans="1:155" ht="14.45" customHeight="1" x14ac:dyDescent="0.25">
      <c r="B372" s="92"/>
      <c r="C372" s="92"/>
      <c r="D372" s="92"/>
      <c r="E372" s="92"/>
      <c r="F372" s="92"/>
      <c r="G372" s="92"/>
      <c r="H372" s="92"/>
      <c r="I372" s="92"/>
      <c r="J372" s="92"/>
      <c r="K372" s="92"/>
      <c r="L372" s="92"/>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86"/>
      <c r="BY372" s="86"/>
      <c r="BZ372" s="86"/>
      <c r="CA372" s="86"/>
      <c r="CB372" s="86"/>
      <c r="CC372" s="86"/>
      <c r="CD372" s="86"/>
      <c r="CE372" s="86"/>
      <c r="CF372" s="86"/>
      <c r="CG372" s="86"/>
      <c r="CH372" s="86"/>
      <c r="CI372" s="86"/>
      <c r="CJ372" s="86"/>
      <c r="CK372" s="86"/>
      <c r="CL372" s="86"/>
      <c r="CM372" s="86"/>
      <c r="CN372" s="86"/>
      <c r="CO372" s="86"/>
      <c r="CP372" s="86"/>
      <c r="CQ372" s="86"/>
      <c r="CR372" s="86"/>
      <c r="CS372" s="86"/>
      <c r="CT372" s="86"/>
      <c r="CU372" s="86"/>
      <c r="CV372" s="86"/>
      <c r="CW372" s="86"/>
      <c r="CX372" s="86"/>
      <c r="CY372" s="86"/>
      <c r="CZ372" s="86"/>
      <c r="DA372" s="86"/>
      <c r="DB372" s="86"/>
      <c r="DC372" s="86"/>
      <c r="DD372" s="86"/>
      <c r="DE372" s="86"/>
      <c r="DF372" s="86"/>
      <c r="DG372" s="86"/>
      <c r="DH372" s="86"/>
      <c r="DI372" s="86"/>
      <c r="DJ372" s="86"/>
      <c r="DK372" s="86"/>
      <c r="DL372" s="86"/>
      <c r="DM372" s="86"/>
      <c r="DN372" s="86"/>
      <c r="DO372" s="86"/>
      <c r="DP372" s="86"/>
      <c r="DQ372" s="86"/>
      <c r="DR372" s="86"/>
      <c r="DS372" s="86"/>
      <c r="DT372" s="86"/>
      <c r="DU372" s="86"/>
      <c r="DV372" s="86"/>
      <c r="DW372" s="86"/>
      <c r="DX372" s="86"/>
      <c r="DY372" s="86"/>
      <c r="DZ372" s="86"/>
      <c r="EA372" s="86"/>
      <c r="EB372" s="86"/>
      <c r="EC372" s="86"/>
      <c r="ED372" s="86"/>
      <c r="EE372" s="86"/>
      <c r="EF372" s="86"/>
      <c r="EG372" s="86"/>
      <c r="EH372" s="86"/>
      <c r="EI372" s="86"/>
      <c r="EJ372" s="86"/>
      <c r="EK372" s="86"/>
      <c r="EL372" s="86"/>
      <c r="EM372" s="86"/>
      <c r="EN372" s="86"/>
      <c r="EO372" s="86"/>
      <c r="EP372" s="86"/>
      <c r="EQ372" s="86"/>
      <c r="ER372" s="86"/>
      <c r="ES372" s="86"/>
      <c r="ET372" s="86"/>
      <c r="EU372" s="86"/>
      <c r="EV372" s="86"/>
      <c r="EW372" s="86"/>
      <c r="EX372" s="86"/>
      <c r="EY372" s="86"/>
    </row>
    <row r="373" spans="1:155" ht="14.45" customHeight="1" x14ac:dyDescent="0.25">
      <c r="B373" s="92"/>
      <c r="C373" s="92"/>
      <c r="D373" s="92"/>
      <c r="E373" s="92"/>
      <c r="F373" s="92"/>
      <c r="G373" s="92"/>
      <c r="H373" s="92"/>
      <c r="I373" s="92"/>
      <c r="J373" s="92"/>
      <c r="K373" s="92"/>
      <c r="L373" s="92"/>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86"/>
      <c r="BY373" s="86"/>
      <c r="BZ373" s="86"/>
      <c r="CA373" s="86"/>
      <c r="CB373" s="86"/>
      <c r="CC373" s="86"/>
      <c r="CD373" s="86"/>
      <c r="CE373" s="86"/>
      <c r="CF373" s="86"/>
      <c r="CG373" s="86"/>
      <c r="CH373" s="86"/>
      <c r="CI373" s="86"/>
      <c r="CJ373" s="86"/>
      <c r="CK373" s="86"/>
      <c r="CL373" s="86"/>
      <c r="CM373" s="86"/>
      <c r="CN373" s="86"/>
      <c r="CO373" s="86"/>
      <c r="CP373" s="86"/>
      <c r="CQ373" s="86"/>
      <c r="CR373" s="86"/>
      <c r="CS373" s="86"/>
      <c r="CT373" s="86"/>
      <c r="CU373" s="86"/>
      <c r="CV373" s="86"/>
      <c r="CW373" s="86"/>
      <c r="CX373" s="86"/>
      <c r="CY373" s="86"/>
      <c r="CZ373" s="86"/>
      <c r="DA373" s="86"/>
      <c r="DB373" s="86"/>
      <c r="DC373" s="86"/>
      <c r="DD373" s="86"/>
      <c r="DE373" s="86"/>
      <c r="DF373" s="86"/>
      <c r="DG373" s="86"/>
      <c r="DH373" s="86"/>
      <c r="DI373" s="86"/>
      <c r="DJ373" s="86"/>
      <c r="DK373" s="86"/>
      <c r="DL373" s="86"/>
      <c r="DM373" s="86"/>
      <c r="DN373" s="86"/>
      <c r="DO373" s="86"/>
      <c r="DP373" s="86"/>
      <c r="DQ373" s="86"/>
      <c r="DR373" s="86"/>
      <c r="DS373" s="86"/>
      <c r="DT373" s="86"/>
      <c r="DU373" s="86"/>
      <c r="DV373" s="86"/>
      <c r="DW373" s="86"/>
      <c r="DX373" s="86"/>
      <c r="DY373" s="86"/>
      <c r="DZ373" s="86"/>
      <c r="EA373" s="86"/>
      <c r="EB373" s="86"/>
      <c r="EC373" s="86"/>
      <c r="ED373" s="86"/>
      <c r="EE373" s="86"/>
      <c r="EF373" s="86"/>
      <c r="EG373" s="86"/>
      <c r="EH373" s="86"/>
      <c r="EI373" s="86"/>
      <c r="EJ373" s="86"/>
      <c r="EK373" s="86"/>
      <c r="EL373" s="86"/>
      <c r="EM373" s="86"/>
      <c r="EN373" s="86"/>
      <c r="EO373" s="86"/>
      <c r="EP373" s="86"/>
      <c r="EQ373" s="86"/>
      <c r="ER373" s="86"/>
      <c r="ES373" s="86"/>
      <c r="ET373" s="86"/>
      <c r="EU373" s="86"/>
      <c r="EV373" s="86"/>
      <c r="EW373" s="86"/>
      <c r="EX373" s="86"/>
      <c r="EY373" s="86"/>
    </row>
    <row r="374" spans="1:155" ht="14.45" customHeight="1" x14ac:dyDescent="0.25">
      <c r="B374" s="92"/>
      <c r="C374" s="92"/>
      <c r="D374" s="92"/>
      <c r="E374" s="92"/>
      <c r="F374" s="92"/>
      <c r="G374" s="92"/>
      <c r="H374" s="92"/>
      <c r="I374" s="92"/>
      <c r="J374" s="92"/>
      <c r="K374" s="92"/>
      <c r="L374" s="92"/>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86"/>
      <c r="BY374" s="86"/>
      <c r="BZ374" s="86"/>
      <c r="CA374" s="86"/>
      <c r="CB374" s="86"/>
      <c r="CC374" s="86"/>
      <c r="CD374" s="86"/>
      <c r="CE374" s="86"/>
      <c r="CF374" s="86"/>
      <c r="CG374" s="86"/>
      <c r="CH374" s="86"/>
      <c r="CI374" s="86"/>
      <c r="CJ374" s="86"/>
      <c r="CK374" s="86"/>
      <c r="CL374" s="86"/>
      <c r="CM374" s="86"/>
      <c r="CN374" s="86"/>
      <c r="CO374" s="86"/>
      <c r="CP374" s="86"/>
      <c r="CQ374" s="86"/>
      <c r="CR374" s="86"/>
      <c r="CS374" s="86"/>
      <c r="CT374" s="86"/>
      <c r="CU374" s="86"/>
      <c r="CV374" s="86"/>
      <c r="CW374" s="86"/>
      <c r="CX374" s="86"/>
      <c r="CY374" s="86"/>
      <c r="CZ374" s="86"/>
      <c r="DA374" s="86"/>
      <c r="DB374" s="86"/>
      <c r="DC374" s="86"/>
      <c r="DD374" s="86"/>
      <c r="DE374" s="86"/>
      <c r="DF374" s="86"/>
      <c r="DG374" s="86"/>
      <c r="DH374" s="86"/>
      <c r="DI374" s="86"/>
      <c r="DJ374" s="86"/>
      <c r="DK374" s="86"/>
      <c r="DL374" s="86"/>
      <c r="DM374" s="86"/>
      <c r="DN374" s="86"/>
      <c r="DO374" s="86"/>
      <c r="DP374" s="86"/>
      <c r="DQ374" s="86"/>
      <c r="DR374" s="86"/>
      <c r="DS374" s="86"/>
      <c r="DT374" s="86"/>
      <c r="DU374" s="86"/>
      <c r="DV374" s="86"/>
      <c r="DW374" s="86"/>
      <c r="DX374" s="86"/>
      <c r="DY374" s="86"/>
      <c r="DZ374" s="86"/>
      <c r="EA374" s="86"/>
      <c r="EB374" s="86"/>
      <c r="EC374" s="86"/>
      <c r="ED374" s="86"/>
      <c r="EE374" s="86"/>
      <c r="EF374" s="86"/>
      <c r="EG374" s="86"/>
      <c r="EH374" s="86"/>
      <c r="EI374" s="86"/>
      <c r="EJ374" s="86"/>
      <c r="EK374" s="86"/>
      <c r="EL374" s="86"/>
      <c r="EM374" s="86"/>
      <c r="EN374" s="86"/>
      <c r="EO374" s="86"/>
      <c r="EP374" s="86"/>
      <c r="EQ374" s="86"/>
      <c r="ER374" s="86"/>
      <c r="ES374" s="86"/>
      <c r="ET374" s="86"/>
      <c r="EU374" s="86"/>
      <c r="EV374" s="86"/>
      <c r="EW374" s="86"/>
      <c r="EX374" s="86"/>
      <c r="EY374" s="86"/>
    </row>
    <row r="375" spans="1:155" ht="14.45" customHeight="1" x14ac:dyDescent="0.25">
      <c r="B375" s="92"/>
      <c r="C375" s="92"/>
      <c r="D375" s="92"/>
      <c r="E375" s="92"/>
      <c r="F375" s="92"/>
      <c r="G375" s="92"/>
      <c r="H375" s="92"/>
      <c r="I375" s="92"/>
      <c r="J375" s="92"/>
      <c r="K375" s="92"/>
      <c r="L375" s="92"/>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86"/>
      <c r="BY375" s="86"/>
      <c r="BZ375" s="86"/>
      <c r="CA375" s="86"/>
      <c r="CB375" s="86"/>
      <c r="CC375" s="86"/>
      <c r="CD375" s="86"/>
      <c r="CE375" s="86"/>
      <c r="CF375" s="86"/>
      <c r="CG375" s="86"/>
      <c r="CH375" s="86"/>
      <c r="CI375" s="86"/>
      <c r="CJ375" s="86"/>
      <c r="CK375" s="86"/>
      <c r="CL375" s="86"/>
      <c r="CM375" s="86"/>
      <c r="CN375" s="86"/>
      <c r="CO375" s="86"/>
      <c r="CP375" s="86"/>
      <c r="CQ375" s="86"/>
      <c r="CR375" s="86"/>
      <c r="CS375" s="86"/>
      <c r="CT375" s="86"/>
      <c r="CU375" s="86"/>
      <c r="CV375" s="86"/>
      <c r="CW375" s="86"/>
      <c r="CX375" s="86"/>
      <c r="CY375" s="86"/>
      <c r="CZ375" s="86"/>
      <c r="DA375" s="86"/>
      <c r="DB375" s="86"/>
      <c r="DC375" s="86"/>
      <c r="DD375" s="86"/>
      <c r="DE375" s="86"/>
      <c r="DF375" s="86"/>
      <c r="DG375" s="86"/>
      <c r="DH375" s="86"/>
      <c r="DI375" s="86"/>
      <c r="DJ375" s="86"/>
      <c r="DK375" s="86"/>
      <c r="DL375" s="86"/>
      <c r="DM375" s="86"/>
      <c r="DN375" s="86"/>
      <c r="DO375" s="86"/>
      <c r="DP375" s="86"/>
      <c r="DQ375" s="86"/>
      <c r="DR375" s="86"/>
      <c r="DS375" s="86"/>
      <c r="DT375" s="86"/>
      <c r="DU375" s="86"/>
      <c r="DV375" s="86"/>
      <c r="DW375" s="86"/>
      <c r="DX375" s="86"/>
      <c r="DY375" s="86"/>
      <c r="DZ375" s="86"/>
      <c r="EA375" s="86"/>
      <c r="EB375" s="86"/>
      <c r="EC375" s="86"/>
      <c r="ED375" s="86"/>
      <c r="EE375" s="86"/>
      <c r="EF375" s="86"/>
      <c r="EG375" s="86"/>
      <c r="EH375" s="86"/>
      <c r="EI375" s="86"/>
      <c r="EJ375" s="86"/>
      <c r="EK375" s="86"/>
      <c r="EL375" s="86"/>
      <c r="EM375" s="86"/>
      <c r="EN375" s="86"/>
      <c r="EO375" s="86"/>
      <c r="EP375" s="86"/>
      <c r="EQ375" s="86"/>
      <c r="ER375" s="86"/>
      <c r="ES375" s="86"/>
      <c r="ET375" s="86"/>
      <c r="EU375" s="86"/>
      <c r="EV375" s="86"/>
      <c r="EW375" s="86"/>
      <c r="EX375" s="86"/>
      <c r="EY375" s="86"/>
    </row>
    <row r="376" spans="1:155" ht="14.45" customHeight="1" x14ac:dyDescent="0.25">
      <c r="B376" s="92"/>
      <c r="C376" s="92"/>
      <c r="D376" s="92"/>
      <c r="E376" s="92"/>
      <c r="F376" s="92"/>
      <c r="G376" s="92"/>
      <c r="H376" s="92"/>
      <c r="I376" s="92"/>
      <c r="J376" s="92"/>
      <c r="K376" s="92"/>
      <c r="L376" s="92"/>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86"/>
      <c r="BY376" s="86"/>
      <c r="BZ376" s="86"/>
      <c r="CA376" s="86"/>
      <c r="CB376" s="86"/>
      <c r="CC376" s="86"/>
      <c r="CD376" s="86"/>
      <c r="CE376" s="86"/>
      <c r="CF376" s="86"/>
      <c r="CG376" s="86"/>
      <c r="CH376" s="86"/>
      <c r="CI376" s="86"/>
      <c r="CJ376" s="86"/>
      <c r="CK376" s="86"/>
      <c r="CL376" s="86"/>
      <c r="CM376" s="86"/>
      <c r="CN376" s="86"/>
      <c r="CO376" s="86"/>
      <c r="CP376" s="86"/>
      <c r="CQ376" s="86"/>
      <c r="CR376" s="86"/>
      <c r="CS376" s="86"/>
      <c r="CT376" s="86"/>
      <c r="CU376" s="86"/>
      <c r="CV376" s="86"/>
      <c r="CW376" s="86"/>
      <c r="CX376" s="86"/>
      <c r="CY376" s="86"/>
      <c r="CZ376" s="86"/>
      <c r="DA376" s="86"/>
      <c r="DB376" s="86"/>
      <c r="DC376" s="86"/>
      <c r="DD376" s="86"/>
      <c r="DE376" s="86"/>
      <c r="DF376" s="86"/>
      <c r="DG376" s="86"/>
      <c r="DH376" s="86"/>
      <c r="DI376" s="86"/>
      <c r="DJ376" s="86"/>
      <c r="DK376" s="86"/>
      <c r="DL376" s="86"/>
      <c r="DM376" s="86"/>
      <c r="DN376" s="86"/>
      <c r="DO376" s="86"/>
      <c r="DP376" s="86"/>
      <c r="DQ376" s="86"/>
      <c r="DR376" s="86"/>
      <c r="DS376" s="86"/>
      <c r="DT376" s="86"/>
      <c r="DU376" s="86"/>
      <c r="DV376" s="86"/>
      <c r="DW376" s="86"/>
      <c r="DX376" s="86"/>
      <c r="DY376" s="86"/>
      <c r="DZ376" s="86"/>
      <c r="EA376" s="86"/>
      <c r="EB376" s="86"/>
      <c r="EC376" s="86"/>
      <c r="ED376" s="86"/>
      <c r="EE376" s="86"/>
      <c r="EF376" s="86"/>
      <c r="EG376" s="86"/>
      <c r="EH376" s="86"/>
      <c r="EI376" s="86"/>
      <c r="EJ376" s="86"/>
      <c r="EK376" s="86"/>
      <c r="EL376" s="86"/>
      <c r="EM376" s="86"/>
      <c r="EN376" s="86"/>
      <c r="EO376" s="86"/>
      <c r="EP376" s="86"/>
      <c r="EQ376" s="86"/>
      <c r="ER376" s="86"/>
      <c r="ES376" s="86"/>
      <c r="ET376" s="86"/>
      <c r="EU376" s="86"/>
      <c r="EV376" s="86"/>
      <c r="EW376" s="86"/>
      <c r="EX376" s="86"/>
      <c r="EY376" s="86"/>
    </row>
    <row r="377" spans="1:155" ht="14.45" customHeight="1" x14ac:dyDescent="0.25">
      <c r="B377" s="92"/>
      <c r="C377" s="92"/>
      <c r="D377" s="92"/>
      <c r="E377" s="92"/>
      <c r="F377" s="92"/>
      <c r="G377" s="92"/>
      <c r="H377" s="92"/>
      <c r="I377" s="92"/>
      <c r="J377" s="92"/>
      <c r="K377" s="92"/>
      <c r="L377" s="92"/>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86"/>
      <c r="BY377" s="86"/>
      <c r="BZ377" s="86"/>
      <c r="CA377" s="86"/>
      <c r="CB377" s="86"/>
      <c r="CC377" s="86"/>
      <c r="CD377" s="86"/>
      <c r="CE377" s="86"/>
      <c r="CF377" s="86"/>
      <c r="CG377" s="86"/>
      <c r="CH377" s="86"/>
      <c r="CI377" s="86"/>
      <c r="CJ377" s="86"/>
      <c r="CK377" s="86"/>
      <c r="CL377" s="86"/>
      <c r="CM377" s="86"/>
      <c r="CN377" s="86"/>
      <c r="CO377" s="86"/>
      <c r="CP377" s="86"/>
      <c r="CQ377" s="86"/>
      <c r="CR377" s="86"/>
      <c r="CS377" s="86"/>
      <c r="CT377" s="86"/>
      <c r="CU377" s="86"/>
      <c r="CV377" s="86"/>
      <c r="CW377" s="86"/>
      <c r="CX377" s="86"/>
      <c r="CY377" s="86"/>
      <c r="CZ377" s="86"/>
      <c r="DA377" s="86"/>
      <c r="DB377" s="86"/>
      <c r="DC377" s="86"/>
      <c r="DD377" s="86"/>
      <c r="DE377" s="86"/>
      <c r="DF377" s="86"/>
      <c r="DG377" s="86"/>
      <c r="DH377" s="86"/>
      <c r="DI377" s="86"/>
      <c r="DJ377" s="86"/>
      <c r="DK377" s="86"/>
      <c r="DL377" s="86"/>
      <c r="DM377" s="86"/>
      <c r="DN377" s="86"/>
      <c r="DO377" s="86"/>
      <c r="DP377" s="86"/>
      <c r="DQ377" s="86"/>
      <c r="DR377" s="86"/>
      <c r="DS377" s="86"/>
      <c r="DT377" s="86"/>
      <c r="DU377" s="86"/>
      <c r="DV377" s="86"/>
      <c r="DW377" s="86"/>
      <c r="DX377" s="86"/>
      <c r="DY377" s="86"/>
      <c r="DZ377" s="86"/>
      <c r="EA377" s="86"/>
      <c r="EB377" s="86"/>
      <c r="EC377" s="86"/>
      <c r="ED377" s="86"/>
      <c r="EE377" s="86"/>
      <c r="EF377" s="86"/>
      <c r="EG377" s="86"/>
      <c r="EH377" s="86"/>
      <c r="EI377" s="86"/>
      <c r="EJ377" s="86"/>
      <c r="EK377" s="86"/>
      <c r="EL377" s="86"/>
      <c r="EM377" s="86"/>
      <c r="EN377" s="86"/>
      <c r="EO377" s="86"/>
      <c r="EP377" s="86"/>
      <c r="EQ377" s="86"/>
      <c r="ER377" s="86"/>
      <c r="ES377" s="86"/>
      <c r="ET377" s="86"/>
      <c r="EU377" s="86"/>
      <c r="EV377" s="86"/>
      <c r="EW377" s="86"/>
      <c r="EX377" s="86"/>
      <c r="EY377" s="86"/>
    </row>
    <row r="378" spans="1:155" ht="14.45" customHeight="1" x14ac:dyDescent="0.25">
      <c r="B378" s="92"/>
      <c r="C378" s="92"/>
      <c r="D378" s="92"/>
      <c r="E378" s="92"/>
      <c r="F378" s="92"/>
      <c r="G378" s="92"/>
      <c r="H378" s="92"/>
      <c r="I378" s="92"/>
      <c r="J378" s="92"/>
      <c r="K378" s="92"/>
      <c r="L378" s="92"/>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86"/>
      <c r="BY378" s="86"/>
      <c r="BZ378" s="86"/>
      <c r="CA378" s="86"/>
      <c r="CB378" s="86"/>
      <c r="CC378" s="86"/>
      <c r="CD378" s="86"/>
      <c r="CE378" s="86"/>
      <c r="CF378" s="86"/>
      <c r="CG378" s="86"/>
      <c r="CH378" s="86"/>
      <c r="CI378" s="86"/>
      <c r="CJ378" s="86"/>
      <c r="CK378" s="86"/>
      <c r="CL378" s="86"/>
      <c r="CM378" s="86"/>
      <c r="CN378" s="86"/>
      <c r="CO378" s="86"/>
      <c r="CP378" s="86"/>
      <c r="CQ378" s="86"/>
      <c r="CR378" s="86"/>
      <c r="CS378" s="86"/>
      <c r="CT378" s="86"/>
      <c r="CU378" s="86"/>
      <c r="CV378" s="86"/>
      <c r="CW378" s="86"/>
      <c r="CX378" s="86"/>
      <c r="CY378" s="86"/>
      <c r="CZ378" s="86"/>
      <c r="DA378" s="86"/>
      <c r="DB378" s="86"/>
      <c r="DC378" s="86"/>
      <c r="DD378" s="86"/>
      <c r="DE378" s="86"/>
      <c r="DF378" s="86"/>
      <c r="DG378" s="86"/>
      <c r="DH378" s="86"/>
      <c r="DI378" s="86"/>
      <c r="DJ378" s="86"/>
      <c r="DK378" s="86"/>
      <c r="DL378" s="86"/>
      <c r="DM378" s="86"/>
      <c r="DN378" s="86"/>
      <c r="DO378" s="86"/>
      <c r="DP378" s="86"/>
      <c r="DQ378" s="86"/>
      <c r="DR378" s="86"/>
      <c r="DS378" s="86"/>
      <c r="DT378" s="86"/>
      <c r="DU378" s="86"/>
      <c r="DV378" s="86"/>
      <c r="DW378" s="86"/>
      <c r="DX378" s="86"/>
      <c r="DY378" s="86"/>
      <c r="DZ378" s="86"/>
      <c r="EA378" s="86"/>
      <c r="EB378" s="86"/>
      <c r="EC378" s="86"/>
      <c r="ED378" s="86"/>
      <c r="EE378" s="86"/>
      <c r="EF378" s="86"/>
      <c r="EG378" s="86"/>
      <c r="EH378" s="86"/>
      <c r="EI378" s="86"/>
      <c r="EJ378" s="86"/>
      <c r="EK378" s="86"/>
      <c r="EL378" s="86"/>
      <c r="EM378" s="86"/>
      <c r="EN378" s="86"/>
      <c r="EO378" s="86"/>
      <c r="EP378" s="86"/>
      <c r="EQ378" s="86"/>
      <c r="ER378" s="86"/>
      <c r="ES378" s="86"/>
      <c r="ET378" s="86"/>
      <c r="EU378" s="86"/>
      <c r="EV378" s="86"/>
      <c r="EW378" s="86"/>
      <c r="EX378" s="86"/>
      <c r="EY378" s="86"/>
    </row>
    <row r="379" spans="1:155" ht="14.45" customHeight="1" x14ac:dyDescent="0.25">
      <c r="B379" s="92"/>
      <c r="C379" s="92"/>
      <c r="D379" s="92"/>
      <c r="E379" s="92"/>
      <c r="F379" s="92"/>
      <c r="G379" s="92"/>
      <c r="H379" s="92"/>
      <c r="I379" s="92"/>
      <c r="J379" s="92"/>
      <c r="K379" s="92"/>
      <c r="L379" s="92"/>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c r="CE379" s="86"/>
      <c r="CF379" s="86"/>
      <c r="CG379" s="86"/>
      <c r="CH379" s="86"/>
      <c r="CI379" s="86"/>
      <c r="CJ379" s="86"/>
      <c r="CK379" s="86"/>
      <c r="CL379" s="86"/>
      <c r="CM379" s="86"/>
      <c r="CN379" s="86"/>
      <c r="CO379" s="86"/>
      <c r="CP379" s="86"/>
      <c r="CQ379" s="86"/>
      <c r="CR379" s="86"/>
      <c r="CS379" s="86"/>
      <c r="CT379" s="86"/>
      <c r="CU379" s="86"/>
      <c r="CV379" s="86"/>
      <c r="CW379" s="86"/>
      <c r="CX379" s="86"/>
      <c r="CY379" s="86"/>
      <c r="CZ379" s="86"/>
      <c r="DA379" s="86"/>
      <c r="DB379" s="86"/>
      <c r="DC379" s="86"/>
      <c r="DD379" s="86"/>
      <c r="DE379" s="86"/>
      <c r="DF379" s="86"/>
      <c r="DG379" s="86"/>
      <c r="DH379" s="86"/>
      <c r="DI379" s="86"/>
      <c r="DJ379" s="86"/>
      <c r="DK379" s="86"/>
      <c r="DL379" s="86"/>
      <c r="DM379" s="86"/>
      <c r="DN379" s="86"/>
      <c r="DO379" s="86"/>
      <c r="DP379" s="86"/>
      <c r="DQ379" s="86"/>
      <c r="DR379" s="86"/>
      <c r="DS379" s="86"/>
      <c r="DT379" s="86"/>
      <c r="DU379" s="86"/>
      <c r="DV379" s="86"/>
      <c r="DW379" s="86"/>
      <c r="DX379" s="86"/>
      <c r="DY379" s="86"/>
      <c r="DZ379" s="86"/>
      <c r="EA379" s="86"/>
      <c r="EB379" s="86"/>
      <c r="EC379" s="86"/>
      <c r="ED379" s="86"/>
      <c r="EE379" s="86"/>
      <c r="EF379" s="86"/>
      <c r="EG379" s="86"/>
      <c r="EH379" s="86"/>
      <c r="EI379" s="86"/>
      <c r="EJ379" s="86"/>
      <c r="EK379" s="86"/>
      <c r="EL379" s="86"/>
      <c r="EM379" s="86"/>
      <c r="EN379" s="86"/>
      <c r="EO379" s="86"/>
      <c r="EP379" s="86"/>
      <c r="EQ379" s="86"/>
      <c r="ER379" s="86"/>
      <c r="ES379" s="86"/>
      <c r="ET379" s="86"/>
      <c r="EU379" s="86"/>
      <c r="EV379" s="86"/>
      <c r="EW379" s="86"/>
      <c r="EX379" s="86"/>
      <c r="EY379" s="86"/>
    </row>
    <row r="380" spans="1:155" ht="14.45" customHeight="1" x14ac:dyDescent="0.25">
      <c r="B380" s="92"/>
      <c r="C380" s="92"/>
      <c r="D380" s="92"/>
      <c r="E380" s="92"/>
      <c r="F380" s="92"/>
      <c r="G380" s="92"/>
      <c r="H380" s="92"/>
      <c r="I380" s="92"/>
      <c r="J380" s="92"/>
      <c r="K380" s="92"/>
      <c r="L380" s="92"/>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86"/>
      <c r="BY380" s="86"/>
      <c r="BZ380" s="86"/>
      <c r="CA380" s="86"/>
      <c r="CB380" s="86"/>
      <c r="CC380" s="86"/>
      <c r="CD380" s="86"/>
      <c r="CE380" s="86"/>
      <c r="CF380" s="86"/>
      <c r="CG380" s="86"/>
      <c r="CH380" s="86"/>
      <c r="CI380" s="86"/>
      <c r="CJ380" s="86"/>
      <c r="CK380" s="86"/>
      <c r="CL380" s="86"/>
      <c r="CM380" s="86"/>
      <c r="CN380" s="86"/>
      <c r="CO380" s="86"/>
      <c r="CP380" s="86"/>
      <c r="CQ380" s="86"/>
      <c r="CR380" s="86"/>
      <c r="CS380" s="86"/>
      <c r="CT380" s="86"/>
      <c r="CU380" s="86"/>
      <c r="CV380" s="86"/>
      <c r="CW380" s="86"/>
      <c r="CX380" s="86"/>
      <c r="CY380" s="86"/>
      <c r="CZ380" s="86"/>
      <c r="DA380" s="86"/>
      <c r="DB380" s="86"/>
      <c r="DC380" s="86"/>
      <c r="DD380" s="86"/>
      <c r="DE380" s="86"/>
      <c r="DF380" s="86"/>
      <c r="DG380" s="86"/>
      <c r="DH380" s="86"/>
      <c r="DI380" s="86"/>
      <c r="DJ380" s="86"/>
      <c r="DK380" s="86"/>
      <c r="DL380" s="86"/>
      <c r="DM380" s="86"/>
      <c r="DN380" s="86"/>
      <c r="DO380" s="86"/>
      <c r="DP380" s="86"/>
      <c r="DQ380" s="86"/>
      <c r="DR380" s="86"/>
      <c r="DS380" s="86"/>
      <c r="DT380" s="86"/>
      <c r="DU380" s="86"/>
      <c r="DV380" s="86"/>
      <c r="DW380" s="86"/>
      <c r="DX380" s="86"/>
      <c r="DY380" s="86"/>
      <c r="DZ380" s="86"/>
      <c r="EA380" s="86"/>
      <c r="EB380" s="86"/>
      <c r="EC380" s="86"/>
      <c r="ED380" s="86"/>
      <c r="EE380" s="86"/>
      <c r="EF380" s="86"/>
      <c r="EG380" s="86"/>
      <c r="EH380" s="86"/>
      <c r="EI380" s="86"/>
      <c r="EJ380" s="86"/>
      <c r="EK380" s="86"/>
      <c r="EL380" s="86"/>
      <c r="EM380" s="86"/>
      <c r="EN380" s="86"/>
      <c r="EO380" s="86"/>
      <c r="EP380" s="86"/>
      <c r="EQ380" s="86"/>
      <c r="ER380" s="86"/>
      <c r="ES380" s="86"/>
      <c r="ET380" s="86"/>
      <c r="EU380" s="86"/>
      <c r="EV380" s="86"/>
      <c r="EW380" s="86"/>
      <c r="EX380" s="86"/>
      <c r="EY380" s="86"/>
    </row>
    <row r="381" spans="1:155" ht="14.45" customHeight="1" x14ac:dyDescent="0.25">
      <c r="B381" s="92"/>
      <c r="C381" s="92"/>
      <c r="D381" s="92"/>
      <c r="E381" s="92"/>
      <c r="F381" s="92"/>
      <c r="G381" s="92"/>
      <c r="H381" s="92"/>
      <c r="I381" s="92"/>
      <c r="J381" s="92"/>
      <c r="K381" s="92"/>
      <c r="L381" s="92"/>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86"/>
      <c r="BY381" s="86"/>
      <c r="BZ381" s="86"/>
      <c r="CA381" s="86"/>
      <c r="CB381" s="86"/>
      <c r="CC381" s="86"/>
      <c r="CD381" s="86"/>
      <c r="CE381" s="86"/>
      <c r="CF381" s="86"/>
      <c r="CG381" s="86"/>
      <c r="CH381" s="86"/>
      <c r="CI381" s="86"/>
      <c r="CJ381" s="86"/>
      <c r="CK381" s="86"/>
      <c r="CL381" s="86"/>
      <c r="CM381" s="86"/>
      <c r="CN381" s="86"/>
      <c r="CO381" s="86"/>
      <c r="CP381" s="86"/>
      <c r="CQ381" s="86"/>
      <c r="CR381" s="86"/>
      <c r="CS381" s="86"/>
      <c r="CT381" s="86"/>
      <c r="CU381" s="86"/>
      <c r="CV381" s="86"/>
      <c r="CW381" s="86"/>
      <c r="CX381" s="86"/>
      <c r="CY381" s="86"/>
      <c r="CZ381" s="86"/>
      <c r="DA381" s="86"/>
      <c r="DB381" s="86"/>
      <c r="DC381" s="86"/>
      <c r="DD381" s="86"/>
      <c r="DE381" s="86"/>
      <c r="DF381" s="86"/>
      <c r="DG381" s="86"/>
      <c r="DH381" s="86"/>
      <c r="DI381" s="86"/>
      <c r="DJ381" s="86"/>
      <c r="DK381" s="86"/>
      <c r="DL381" s="86"/>
      <c r="DM381" s="86"/>
      <c r="DN381" s="86"/>
      <c r="DO381" s="86"/>
      <c r="DP381" s="86"/>
      <c r="DQ381" s="86"/>
      <c r="DR381" s="86"/>
      <c r="DS381" s="86"/>
      <c r="DT381" s="86"/>
      <c r="DU381" s="86"/>
      <c r="DV381" s="86"/>
      <c r="DW381" s="86"/>
      <c r="DX381" s="86"/>
      <c r="DY381" s="86"/>
      <c r="DZ381" s="86"/>
      <c r="EA381" s="86"/>
      <c r="EB381" s="86"/>
      <c r="EC381" s="86"/>
      <c r="ED381" s="86"/>
      <c r="EE381" s="86"/>
      <c r="EF381" s="86"/>
      <c r="EG381" s="86"/>
      <c r="EH381" s="86"/>
      <c r="EI381" s="86"/>
      <c r="EJ381" s="86"/>
      <c r="EK381" s="86"/>
      <c r="EL381" s="86"/>
      <c r="EM381" s="86"/>
      <c r="EN381" s="86"/>
      <c r="EO381" s="86"/>
      <c r="EP381" s="86"/>
      <c r="EQ381" s="86"/>
      <c r="ER381" s="86"/>
      <c r="ES381" s="86"/>
      <c r="ET381" s="86"/>
      <c r="EU381" s="86"/>
      <c r="EV381" s="86"/>
      <c r="EW381" s="86"/>
      <c r="EX381" s="86"/>
      <c r="EY381" s="86"/>
    </row>
    <row r="382" spans="1:155" ht="14.45" customHeight="1" x14ac:dyDescent="0.25">
      <c r="B382" s="92"/>
      <c r="C382" s="92"/>
      <c r="D382" s="92"/>
      <c r="E382" s="92"/>
      <c r="F382" s="92"/>
      <c r="G382" s="92"/>
      <c r="H382" s="92"/>
      <c r="I382" s="92"/>
      <c r="J382" s="92"/>
      <c r="K382" s="92"/>
      <c r="L382" s="92"/>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6"/>
      <c r="CB382" s="86"/>
      <c r="CC382" s="86"/>
      <c r="CD382" s="86"/>
      <c r="CE382" s="86"/>
      <c r="CF382" s="86"/>
      <c r="CG382" s="86"/>
      <c r="CH382" s="86"/>
      <c r="CI382" s="86"/>
      <c r="CJ382" s="86"/>
      <c r="CK382" s="86"/>
      <c r="CL382" s="86"/>
      <c r="CM382" s="86"/>
      <c r="CN382" s="86"/>
      <c r="CO382" s="86"/>
      <c r="CP382" s="86"/>
      <c r="CQ382" s="86"/>
      <c r="CR382" s="86"/>
      <c r="CS382" s="86"/>
      <c r="CT382" s="86"/>
      <c r="CU382" s="86"/>
      <c r="CV382" s="86"/>
      <c r="CW382" s="86"/>
      <c r="CX382" s="86"/>
      <c r="CY382" s="86"/>
      <c r="CZ382" s="86"/>
      <c r="DA382" s="86"/>
      <c r="DB382" s="86"/>
      <c r="DC382" s="86"/>
      <c r="DD382" s="86"/>
      <c r="DE382" s="86"/>
      <c r="DF382" s="86"/>
      <c r="DG382" s="86"/>
      <c r="DH382" s="86"/>
      <c r="DI382" s="86"/>
      <c r="DJ382" s="86"/>
      <c r="DK382" s="86"/>
      <c r="DL382" s="86"/>
      <c r="DM382" s="86"/>
      <c r="DN382" s="86"/>
      <c r="DO382" s="86"/>
      <c r="DP382" s="86"/>
      <c r="DQ382" s="86"/>
      <c r="DR382" s="86"/>
      <c r="DS382" s="86"/>
      <c r="DT382" s="86"/>
      <c r="DU382" s="86"/>
      <c r="DV382" s="86"/>
      <c r="DW382" s="86"/>
      <c r="DX382" s="86"/>
      <c r="DY382" s="86"/>
      <c r="DZ382" s="86"/>
      <c r="EA382" s="86"/>
      <c r="EB382" s="86"/>
      <c r="EC382" s="86"/>
      <c r="ED382" s="86"/>
      <c r="EE382" s="86"/>
      <c r="EF382" s="86"/>
      <c r="EG382" s="86"/>
      <c r="EH382" s="86"/>
      <c r="EI382" s="86"/>
      <c r="EJ382" s="86"/>
      <c r="EK382" s="86"/>
      <c r="EL382" s="86"/>
      <c r="EM382" s="86"/>
      <c r="EN382" s="86"/>
      <c r="EO382" s="86"/>
      <c r="EP382" s="86"/>
      <c r="EQ382" s="86"/>
      <c r="ER382" s="86"/>
      <c r="ES382" s="86"/>
      <c r="ET382" s="86"/>
      <c r="EU382" s="86"/>
      <c r="EV382" s="86"/>
      <c r="EW382" s="86"/>
      <c r="EX382" s="86"/>
      <c r="EY382" s="86"/>
    </row>
    <row r="383" spans="1:155" ht="14.45" customHeight="1" x14ac:dyDescent="0.25">
      <c r="B383" s="92"/>
      <c r="C383" s="92"/>
      <c r="D383" s="92"/>
      <c r="E383" s="92"/>
      <c r="F383" s="92"/>
      <c r="G383" s="92"/>
      <c r="H383" s="92"/>
      <c r="I383" s="92"/>
      <c r="J383" s="92"/>
      <c r="K383" s="92"/>
      <c r="L383" s="92"/>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86"/>
      <c r="BY383" s="86"/>
      <c r="BZ383" s="86"/>
      <c r="CA383" s="86"/>
      <c r="CB383" s="86"/>
      <c r="CC383" s="86"/>
      <c r="CD383" s="86"/>
      <c r="CE383" s="86"/>
      <c r="CF383" s="86"/>
      <c r="CG383" s="86"/>
      <c r="CH383" s="86"/>
      <c r="CI383" s="86"/>
      <c r="CJ383" s="86"/>
      <c r="CK383" s="86"/>
      <c r="CL383" s="86"/>
      <c r="CM383" s="86"/>
      <c r="CN383" s="86"/>
      <c r="CO383" s="86"/>
      <c r="CP383" s="86"/>
      <c r="CQ383" s="86"/>
      <c r="CR383" s="86"/>
      <c r="CS383" s="86"/>
      <c r="CT383" s="86"/>
      <c r="CU383" s="86"/>
      <c r="CV383" s="86"/>
      <c r="CW383" s="86"/>
      <c r="CX383" s="86"/>
      <c r="CY383" s="86"/>
      <c r="CZ383" s="86"/>
      <c r="DA383" s="86"/>
      <c r="DB383" s="86"/>
      <c r="DC383" s="86"/>
      <c r="DD383" s="86"/>
      <c r="DE383" s="86"/>
      <c r="DF383" s="86"/>
      <c r="DG383" s="86"/>
      <c r="DH383" s="86"/>
      <c r="DI383" s="86"/>
      <c r="DJ383" s="86"/>
      <c r="DK383" s="86"/>
      <c r="DL383" s="86"/>
      <c r="DM383" s="86"/>
      <c r="DN383" s="86"/>
      <c r="DO383" s="86"/>
      <c r="DP383" s="86"/>
      <c r="DQ383" s="86"/>
      <c r="DR383" s="86"/>
      <c r="DS383" s="86"/>
      <c r="DT383" s="86"/>
      <c r="DU383" s="86"/>
      <c r="DV383" s="86"/>
      <c r="DW383" s="86"/>
      <c r="DX383" s="86"/>
      <c r="DY383" s="86"/>
      <c r="DZ383" s="86"/>
      <c r="EA383" s="86"/>
      <c r="EB383" s="86"/>
      <c r="EC383" s="86"/>
      <c r="ED383" s="86"/>
      <c r="EE383" s="86"/>
      <c r="EF383" s="86"/>
      <c r="EG383" s="86"/>
      <c r="EH383" s="86"/>
      <c r="EI383" s="86"/>
      <c r="EJ383" s="86"/>
      <c r="EK383" s="86"/>
      <c r="EL383" s="86"/>
      <c r="EM383" s="86"/>
      <c r="EN383" s="86"/>
      <c r="EO383" s="86"/>
      <c r="EP383" s="86"/>
      <c r="EQ383" s="86"/>
      <c r="ER383" s="86"/>
      <c r="ES383" s="86"/>
      <c r="ET383" s="86"/>
      <c r="EU383" s="86"/>
      <c r="EV383" s="86"/>
      <c r="EW383" s="86"/>
      <c r="EX383" s="86"/>
      <c r="EY383" s="86"/>
    </row>
    <row r="384" spans="1:155" ht="14.45" customHeight="1" x14ac:dyDescent="0.25">
      <c r="A384" s="86"/>
      <c r="B384" s="92"/>
      <c r="C384" s="92"/>
      <c r="D384" s="92"/>
      <c r="E384" s="92"/>
      <c r="F384" s="92"/>
      <c r="G384" s="92"/>
      <c r="H384" s="92"/>
      <c r="I384" s="92"/>
      <c r="J384" s="92"/>
      <c r="K384" s="92"/>
      <c r="L384" s="92"/>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86"/>
      <c r="BY384" s="86"/>
      <c r="BZ384" s="86"/>
      <c r="CA384" s="86"/>
      <c r="CB384" s="86"/>
      <c r="CC384" s="86"/>
      <c r="CD384" s="86"/>
      <c r="CE384" s="86"/>
      <c r="CF384" s="86"/>
      <c r="CG384" s="86"/>
      <c r="CH384" s="86"/>
      <c r="CI384" s="86"/>
      <c r="CJ384" s="86"/>
      <c r="CK384" s="86"/>
      <c r="CL384" s="86"/>
      <c r="CM384" s="86"/>
      <c r="CN384" s="86"/>
      <c r="CO384" s="86"/>
      <c r="CP384" s="86"/>
      <c r="CQ384" s="86"/>
      <c r="CR384" s="86"/>
      <c r="CS384" s="86"/>
      <c r="CT384" s="86"/>
      <c r="CU384" s="86"/>
      <c r="CV384" s="86"/>
      <c r="CW384" s="86"/>
      <c r="CX384" s="86"/>
      <c r="CY384" s="86"/>
      <c r="CZ384" s="86"/>
      <c r="DA384" s="86"/>
      <c r="DB384" s="86"/>
      <c r="DC384" s="86"/>
      <c r="DD384" s="86"/>
      <c r="DE384" s="86"/>
      <c r="DF384" s="86"/>
      <c r="DG384" s="86"/>
      <c r="DH384" s="86"/>
      <c r="DI384" s="86"/>
      <c r="DJ384" s="86"/>
      <c r="DK384" s="86"/>
      <c r="DL384" s="86"/>
      <c r="DM384" s="86"/>
      <c r="DN384" s="86"/>
      <c r="DO384" s="86"/>
      <c r="DP384" s="86"/>
      <c r="DQ384" s="86"/>
      <c r="DR384" s="86"/>
      <c r="DS384" s="86"/>
      <c r="DT384" s="86"/>
      <c r="DU384" s="86"/>
      <c r="DV384" s="86"/>
      <c r="DW384" s="86"/>
      <c r="DX384" s="86"/>
      <c r="DY384" s="86"/>
      <c r="DZ384" s="86"/>
      <c r="EA384" s="86"/>
      <c r="EB384" s="86"/>
      <c r="EC384" s="86"/>
      <c r="ED384" s="86"/>
      <c r="EE384" s="86"/>
      <c r="EF384" s="86"/>
      <c r="EG384" s="86"/>
      <c r="EH384" s="86"/>
      <c r="EI384" s="86"/>
      <c r="EJ384" s="86"/>
      <c r="EK384" s="86"/>
      <c r="EL384" s="86"/>
      <c r="EM384" s="86"/>
      <c r="EN384" s="86"/>
      <c r="EO384" s="86"/>
      <c r="EP384" s="86"/>
      <c r="EQ384" s="86"/>
      <c r="ER384" s="86"/>
      <c r="ES384" s="86"/>
      <c r="ET384" s="86"/>
      <c r="EU384" s="86"/>
      <c r="EV384" s="86"/>
      <c r="EW384" s="86"/>
      <c r="EX384" s="86"/>
      <c r="EY384" s="86"/>
    </row>
    <row r="385" spans="2:39" ht="14.45" customHeight="1" x14ac:dyDescent="0.25">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row>
    <row r="386" spans="2:39" ht="14.45" customHeight="1" x14ac:dyDescent="0.25">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row>
    <row r="387" spans="2:39" ht="14.45" customHeight="1" x14ac:dyDescent="0.25">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row>
    <row r="388" spans="2:39" ht="14.45" customHeight="1" x14ac:dyDescent="0.25">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row>
    <row r="389" spans="2:39" ht="14.45" customHeight="1" x14ac:dyDescent="0.25">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row>
    <row r="390" spans="2:39" ht="14.45" customHeight="1" x14ac:dyDescent="0.25">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row>
    <row r="391" spans="2:39" ht="14.45" customHeight="1" x14ac:dyDescent="0.25">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row>
    <row r="392" spans="2:39" ht="14.45" customHeight="1" x14ac:dyDescent="0.25">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row>
    <row r="393" spans="2:39" ht="14.45" customHeight="1" x14ac:dyDescent="0.25">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row>
    <row r="394" spans="2:39" ht="14.45" customHeight="1" x14ac:dyDescent="0.25">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row>
    <row r="395" spans="2:39" ht="14.45" customHeight="1" x14ac:dyDescent="0.25">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row>
    <row r="396" spans="2:39" ht="14.45" customHeight="1" x14ac:dyDescent="0.25">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row>
    <row r="397" spans="2:39" ht="14.45" customHeight="1" x14ac:dyDescent="0.25">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row>
    <row r="398" spans="2:39" ht="14.45" customHeight="1" x14ac:dyDescent="0.25">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row>
    <row r="399" spans="2:39" ht="14.45" customHeight="1" x14ac:dyDescent="0.25">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row>
    <row r="400" spans="2:39" ht="14.45" customHeight="1" x14ac:dyDescent="0.25">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row>
    <row r="401" spans="2:39" ht="14.45" customHeight="1" x14ac:dyDescent="0.25">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row>
    <row r="402" spans="2:39" ht="14.45" customHeight="1" x14ac:dyDescent="0.25">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row>
    <row r="403" spans="2:39" ht="14.45" customHeight="1" x14ac:dyDescent="0.25">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row>
    <row r="404" spans="2:39" ht="14.45" customHeight="1" x14ac:dyDescent="0.25">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row>
    <row r="405" spans="2:39" ht="14.45" customHeight="1" x14ac:dyDescent="0.25">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row>
    <row r="406" spans="2:39" ht="14.45" customHeight="1" x14ac:dyDescent="0.25">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row>
    <row r="407" spans="2:39" ht="14.45" customHeight="1" x14ac:dyDescent="0.25">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row>
    <row r="408" spans="2:39" ht="14.45" customHeight="1" x14ac:dyDescent="0.25">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row>
    <row r="409" spans="2:39" ht="14.45" customHeight="1" x14ac:dyDescent="0.25">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row>
    <row r="410" spans="2:39" ht="14.45" customHeight="1" x14ac:dyDescent="0.25">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row>
    <row r="411" spans="2:39" ht="14.45" customHeight="1" x14ac:dyDescent="0.25">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row>
    <row r="412" spans="2:39" ht="14.45" customHeight="1" x14ac:dyDescent="0.25">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row>
    <row r="413" spans="2:39" ht="14.45" customHeight="1" x14ac:dyDescent="0.25">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row>
    <row r="414" spans="2:39" ht="14.45" customHeight="1" x14ac:dyDescent="0.25">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row>
    <row r="415" spans="2:39" ht="14.45" customHeight="1" x14ac:dyDescent="0.25">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row>
    <row r="416" spans="2:39" ht="14.45" customHeight="1" x14ac:dyDescent="0.25">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row>
    <row r="417" spans="2:39" ht="14.45" customHeight="1" x14ac:dyDescent="0.25">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row>
    <row r="418" spans="2:39" ht="14.45" customHeight="1" x14ac:dyDescent="0.25">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row>
    <row r="419" spans="2:39" ht="14.45" customHeight="1" x14ac:dyDescent="0.25">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row>
    <row r="420" spans="2:39" ht="14.45" customHeight="1" x14ac:dyDescent="0.25">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row>
    <row r="421" spans="2:39" ht="14.45" customHeight="1" x14ac:dyDescent="0.25">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row>
    <row r="422" spans="2:39" ht="14.45" customHeight="1" x14ac:dyDescent="0.25">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row>
    <row r="423" spans="2:39" ht="14.45" customHeight="1" x14ac:dyDescent="0.25">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row>
    <row r="424" spans="2:39" ht="14.45" customHeight="1" x14ac:dyDescent="0.25">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row>
    <row r="425" spans="2:39" ht="14.45" customHeight="1" x14ac:dyDescent="0.25">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row>
    <row r="426" spans="2:39" ht="14.45" customHeight="1" x14ac:dyDescent="0.25">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row>
    <row r="427" spans="2:39" ht="14.45" customHeight="1" x14ac:dyDescent="0.25">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row>
    <row r="428" spans="2:39" ht="14.45" customHeight="1" x14ac:dyDescent="0.25">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row>
    <row r="429" spans="2:39" ht="14.45" customHeight="1" x14ac:dyDescent="0.25">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row>
    <row r="430" spans="2:39" ht="14.45" customHeight="1" x14ac:dyDescent="0.25">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row>
    <row r="431" spans="2:39" ht="14.45" customHeight="1" x14ac:dyDescent="0.25">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row>
    <row r="432" spans="2:39" ht="14.45" customHeight="1" x14ac:dyDescent="0.25">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row>
    <row r="433" spans="2:39" ht="14.45" customHeight="1" x14ac:dyDescent="0.25">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row>
    <row r="434" spans="2:39" ht="14.45" customHeight="1" x14ac:dyDescent="0.25">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row>
    <row r="435" spans="2:39" ht="14.45" customHeight="1" x14ac:dyDescent="0.25">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row>
    <row r="436" spans="2:39" ht="14.45" customHeight="1" x14ac:dyDescent="0.25">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row>
    <row r="437" spans="2:39" ht="14.45" customHeight="1" x14ac:dyDescent="0.25">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row>
    <row r="438" spans="2:39" ht="14.45" customHeight="1" x14ac:dyDescent="0.25">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row>
    <row r="439" spans="2:39" ht="14.45" customHeight="1" x14ac:dyDescent="0.25">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row>
    <row r="440" spans="2:39" ht="14.45" customHeight="1" x14ac:dyDescent="0.25">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row>
    <row r="441" spans="2:39" ht="14.45" customHeight="1" x14ac:dyDescent="0.25">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row>
    <row r="442" spans="2:39" ht="14.45" customHeight="1" x14ac:dyDescent="0.25">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row>
    <row r="443" spans="2:39" ht="14.45" customHeight="1" x14ac:dyDescent="0.25">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row>
    <row r="444" spans="2:39" ht="14.45" customHeight="1" x14ac:dyDescent="0.25">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row>
    <row r="445" spans="2:39" ht="14.45" customHeight="1" x14ac:dyDescent="0.25">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row>
    <row r="446" spans="2:39" ht="14.45" customHeight="1" x14ac:dyDescent="0.25">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row>
    <row r="447" spans="2:39" ht="14.45" customHeight="1" x14ac:dyDescent="0.25">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row>
    <row r="448" spans="2:39" ht="14.45" customHeight="1" x14ac:dyDescent="0.25">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row>
    <row r="449" spans="2:39" ht="14.45" customHeight="1" x14ac:dyDescent="0.25">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row>
    <row r="450" spans="2:39" ht="14.45" customHeight="1" x14ac:dyDescent="0.25">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row>
    <row r="451" spans="2:39" ht="14.45" customHeight="1" x14ac:dyDescent="0.25">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row>
    <row r="452" spans="2:39" ht="14.45" customHeight="1" x14ac:dyDescent="0.25">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row>
    <row r="453" spans="2:39" ht="14.45" customHeight="1" x14ac:dyDescent="0.25">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row>
    <row r="454" spans="2:39" ht="14.45" customHeight="1" x14ac:dyDescent="0.25">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row>
    <row r="455" spans="2:39" ht="14.45" customHeight="1" x14ac:dyDescent="0.25">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row>
    <row r="456" spans="2:39" ht="14.45" customHeight="1" x14ac:dyDescent="0.25">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row>
    <row r="457" spans="2:39" ht="14.45" customHeight="1" x14ac:dyDescent="0.25">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row>
    <row r="458" spans="2:39" ht="14.45" customHeight="1" x14ac:dyDescent="0.25">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row>
    <row r="459" spans="2:39" ht="14.45" customHeight="1" x14ac:dyDescent="0.25">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row>
    <row r="460" spans="2:39" ht="14.45" customHeight="1" x14ac:dyDescent="0.25">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row>
    <row r="461" spans="2:39" ht="14.45" customHeight="1" x14ac:dyDescent="0.25">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row>
    <row r="462" spans="2:39" ht="14.45" customHeight="1" x14ac:dyDescent="0.25">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row>
    <row r="463" spans="2:39" ht="14.45" customHeight="1" x14ac:dyDescent="0.25">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row>
    <row r="464" spans="2:39" ht="14.45" customHeight="1" x14ac:dyDescent="0.25">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row>
    <row r="465" spans="2:39" ht="14.45" customHeight="1" x14ac:dyDescent="0.25">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row>
    <row r="466" spans="2:39" ht="14.45" customHeight="1" x14ac:dyDescent="0.25">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row>
    <row r="467" spans="2:39" ht="14.45" customHeight="1" x14ac:dyDescent="0.25">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row>
    <row r="468" spans="2:39" ht="14.45" customHeight="1" x14ac:dyDescent="0.25">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row>
    <row r="469" spans="2:39" ht="14.45" customHeight="1" x14ac:dyDescent="0.25">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row>
    <row r="470" spans="2:39" ht="14.45" customHeight="1" x14ac:dyDescent="0.25">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row>
    <row r="471" spans="2:39" ht="14.45" customHeight="1" x14ac:dyDescent="0.25">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row>
    <row r="472" spans="2:39" ht="14.45" customHeight="1" x14ac:dyDescent="0.25">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row>
    <row r="473" spans="2:39" ht="14.45" customHeight="1" x14ac:dyDescent="0.25">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row>
    <row r="474" spans="2:39" ht="14.45" customHeight="1" x14ac:dyDescent="0.25">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row>
    <row r="475" spans="2:39" ht="14.45" customHeight="1" x14ac:dyDescent="0.25">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row>
    <row r="476" spans="2:39" ht="14.45" customHeight="1" x14ac:dyDescent="0.25">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row>
    <row r="477" spans="2:39" ht="14.45" customHeight="1" x14ac:dyDescent="0.25">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row>
    <row r="478" spans="2:39" ht="14.45" customHeight="1" x14ac:dyDescent="0.25">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row>
    <row r="479" spans="2:39" ht="14.45" customHeight="1" x14ac:dyDescent="0.25">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row>
    <row r="480" spans="2:39" ht="14.45" customHeight="1" x14ac:dyDescent="0.25">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row>
    <row r="481" spans="2:39" ht="14.45" customHeight="1" x14ac:dyDescent="0.25">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row>
    <row r="482" spans="2:39" ht="14.45" customHeight="1" x14ac:dyDescent="0.25">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row>
    <row r="483" spans="2:39" ht="14.45" customHeight="1" x14ac:dyDescent="0.25">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row>
    <row r="484" spans="2:39" ht="14.45" customHeight="1" x14ac:dyDescent="0.25">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row>
    <row r="485" spans="2:39" ht="14.45" customHeight="1" x14ac:dyDescent="0.25">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row>
    <row r="486" spans="2:39" ht="14.45" customHeight="1" x14ac:dyDescent="0.25">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row>
    <row r="487" spans="2:39" ht="14.45" customHeight="1" x14ac:dyDescent="0.25">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row>
    <row r="488" spans="2:39" ht="14.45" customHeight="1" x14ac:dyDescent="0.25">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row>
    <row r="489" spans="2:39" ht="14.45" customHeight="1" x14ac:dyDescent="0.25">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row>
    <row r="490" spans="2:39" ht="14.45" customHeight="1" x14ac:dyDescent="0.25">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row>
    <row r="491" spans="2:39" ht="14.45" customHeight="1" x14ac:dyDescent="0.25">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row>
    <row r="492" spans="2:39" ht="14.45" customHeight="1" x14ac:dyDescent="0.25">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row>
    <row r="493" spans="2:39" ht="14.45" customHeight="1" x14ac:dyDescent="0.25">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row>
    <row r="494" spans="2:39" ht="14.45" customHeight="1" x14ac:dyDescent="0.25">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row>
    <row r="495" spans="2:39" ht="14.45" customHeight="1" x14ac:dyDescent="0.25">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row>
    <row r="496" spans="2:39" ht="14.45" customHeight="1" x14ac:dyDescent="0.25">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row>
    <row r="497" spans="2:39" ht="14.45" customHeight="1" x14ac:dyDescent="0.25">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row>
    <row r="498" spans="2:39" ht="14.45" customHeight="1" x14ac:dyDescent="0.25">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row>
    <row r="499" spans="2:39" ht="14.45" customHeight="1" x14ac:dyDescent="0.25">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row>
    <row r="500" spans="2:39" ht="14.45" customHeight="1" x14ac:dyDescent="0.25">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row>
    <row r="501" spans="2:39" ht="14.45" customHeight="1" x14ac:dyDescent="0.25">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row>
    <row r="502" spans="2:39" ht="14.45" customHeight="1" x14ac:dyDescent="0.25">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row>
    <row r="503" spans="2:39" ht="14.45" customHeight="1" x14ac:dyDescent="0.25">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row>
    <row r="504" spans="2:39" ht="14.45" customHeight="1" x14ac:dyDescent="0.25">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row>
    <row r="505" spans="2:39" ht="14.45" customHeight="1" x14ac:dyDescent="0.25">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row>
    <row r="506" spans="2:39" ht="14.45" customHeight="1" x14ac:dyDescent="0.25">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row>
    <row r="507" spans="2:39" ht="14.45" customHeight="1" x14ac:dyDescent="0.25">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row>
    <row r="508" spans="2:39" ht="14.45" customHeight="1" x14ac:dyDescent="0.25">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row>
    <row r="509" spans="2:39" ht="14.45" customHeight="1" x14ac:dyDescent="0.25">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row>
    <row r="510" spans="2:39" ht="14.45" customHeight="1" x14ac:dyDescent="0.25">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row>
    <row r="511" spans="2:39" ht="14.45" customHeight="1" x14ac:dyDescent="0.25">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row>
    <row r="512" spans="2:39" ht="14.45" customHeight="1" x14ac:dyDescent="0.25">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row>
    <row r="513" spans="2:39" ht="14.45" customHeight="1" x14ac:dyDescent="0.25">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row>
    <row r="514" spans="2:39" ht="14.45" customHeight="1" x14ac:dyDescent="0.25">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row>
    <row r="515" spans="2:39" ht="14.45" customHeight="1" x14ac:dyDescent="0.25">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row>
    <row r="516" spans="2:39" ht="14.45" customHeight="1" x14ac:dyDescent="0.25">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row>
    <row r="517" spans="2:39" ht="14.45" customHeight="1" x14ac:dyDescent="0.25">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row>
    <row r="518" spans="2:39" ht="14.45" customHeight="1" x14ac:dyDescent="0.25">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row>
    <row r="519" spans="2:39" ht="14.45" customHeight="1" x14ac:dyDescent="0.25">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row>
    <row r="520" spans="2:39" ht="14.45" customHeight="1" x14ac:dyDescent="0.25">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row>
    <row r="521" spans="2:39" ht="14.45" customHeight="1" x14ac:dyDescent="0.25">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row>
    <row r="522" spans="2:39" ht="14.45" customHeight="1" x14ac:dyDescent="0.25">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row>
    <row r="523" spans="2:39" ht="14.45" customHeight="1" x14ac:dyDescent="0.25">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row>
    <row r="524" spans="2:39" ht="14.45" customHeight="1" x14ac:dyDescent="0.25">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row>
    <row r="525" spans="2:39" ht="14.45" customHeight="1" x14ac:dyDescent="0.25">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row>
    <row r="526" spans="2:39" ht="14.45" customHeight="1" x14ac:dyDescent="0.25">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row>
    <row r="527" spans="2:39" ht="14.45" customHeight="1" x14ac:dyDescent="0.25">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row>
    <row r="528" spans="2:39" ht="14.45" customHeight="1" x14ac:dyDescent="0.25">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row>
    <row r="529" spans="2:39" ht="14.45" customHeight="1" x14ac:dyDescent="0.25">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row>
    <row r="530" spans="2:39" ht="14.45" customHeight="1" x14ac:dyDescent="0.25">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row>
    <row r="531" spans="2:39" ht="14.45" customHeight="1" x14ac:dyDescent="0.25">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row>
    <row r="532" spans="2:39" ht="14.45" customHeight="1" x14ac:dyDescent="0.25">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row>
    <row r="533" spans="2:39" ht="14.45" customHeight="1" x14ac:dyDescent="0.25">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row>
    <row r="534" spans="2:39" ht="14.45" customHeight="1" x14ac:dyDescent="0.25">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row>
    <row r="535" spans="2:39" ht="14.45" customHeight="1" x14ac:dyDescent="0.25">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row>
    <row r="536" spans="2:39" ht="14.45" customHeight="1" x14ac:dyDescent="0.25">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row>
    <row r="537" spans="2:39" ht="14.45" customHeight="1" x14ac:dyDescent="0.25">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row>
    <row r="538" spans="2:39" ht="14.45" customHeight="1" x14ac:dyDescent="0.25">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row>
    <row r="539" spans="2:39" ht="14.45" customHeight="1" x14ac:dyDescent="0.25">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row>
    <row r="540" spans="2:39" ht="14.45" customHeight="1" x14ac:dyDescent="0.25">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row>
    <row r="541" spans="2:39" ht="14.45" customHeight="1" x14ac:dyDescent="0.25">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row>
    <row r="542" spans="2:39" ht="14.45" customHeight="1" x14ac:dyDescent="0.25">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row>
    <row r="543" spans="2:39" ht="14.45" customHeight="1" x14ac:dyDescent="0.25">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row>
    <row r="544" spans="2:39" ht="14.45" customHeight="1" x14ac:dyDescent="0.25">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row>
    <row r="545" spans="2:39" ht="14.45" customHeight="1" x14ac:dyDescent="0.25">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row>
    <row r="546" spans="2:39" ht="14.45" customHeight="1" x14ac:dyDescent="0.25">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row>
    <row r="547" spans="2:39" ht="14.45" customHeight="1" x14ac:dyDescent="0.25">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row>
    <row r="548" spans="2:39" ht="14.45" customHeight="1" x14ac:dyDescent="0.25">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row>
    <row r="549" spans="2:39" ht="14.45" customHeight="1" x14ac:dyDescent="0.25">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row>
    <row r="550" spans="2:39" ht="14.45" customHeight="1" x14ac:dyDescent="0.25">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row>
    <row r="551" spans="2:39" ht="14.45" customHeight="1" x14ac:dyDescent="0.25">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row>
    <row r="552" spans="2:39" ht="14.45" customHeight="1" x14ac:dyDescent="0.25">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row>
    <row r="553" spans="2:39" ht="14.45" customHeight="1" x14ac:dyDescent="0.25">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row>
    <row r="554" spans="2:39" ht="14.45" customHeight="1" x14ac:dyDescent="0.25">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row>
    <row r="555" spans="2:39" ht="14.45" customHeight="1" x14ac:dyDescent="0.25">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row>
    <row r="556" spans="2:39" ht="14.45" customHeight="1" x14ac:dyDescent="0.25">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row>
    <row r="557" spans="2:39" ht="14.45" customHeight="1" x14ac:dyDescent="0.25">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row>
    <row r="558" spans="2:39" ht="14.45" customHeight="1" x14ac:dyDescent="0.25">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row>
    <row r="559" spans="2:39" ht="14.45" customHeight="1" x14ac:dyDescent="0.25">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row>
    <row r="560" spans="2:39" ht="14.45" customHeight="1" x14ac:dyDescent="0.25">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row>
    <row r="561" spans="2:39" ht="14.45" customHeight="1" x14ac:dyDescent="0.25">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row>
    <row r="562" spans="2:39" ht="14.45" customHeight="1" x14ac:dyDescent="0.25">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row>
    <row r="563" spans="2:39" ht="14.45" customHeight="1" x14ac:dyDescent="0.25">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row>
    <row r="564" spans="2:39" ht="14.45" customHeight="1" x14ac:dyDescent="0.25">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row>
    <row r="565" spans="2:39" ht="14.45" customHeight="1" x14ac:dyDescent="0.25">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row>
    <row r="566" spans="2:39" ht="14.45" customHeight="1" x14ac:dyDescent="0.25">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row>
    <row r="567" spans="2:39" ht="14.45" customHeight="1" x14ac:dyDescent="0.25">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row>
    <row r="568" spans="2:39" ht="14.45" customHeight="1" x14ac:dyDescent="0.25">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row>
    <row r="569" spans="2:39" ht="14.45" customHeight="1" x14ac:dyDescent="0.25">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row>
    <row r="570" spans="2:39" ht="14.45" customHeight="1" x14ac:dyDescent="0.25">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row>
    <row r="571" spans="2:39" ht="14.45" customHeight="1" x14ac:dyDescent="0.25">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row>
    <row r="572" spans="2:39" ht="14.45" customHeight="1" x14ac:dyDescent="0.25">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row>
    <row r="573" spans="2:39" ht="14.45" customHeight="1" x14ac:dyDescent="0.25">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row>
    <row r="574" spans="2:39" ht="14.45" customHeight="1" x14ac:dyDescent="0.25">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row>
    <row r="575" spans="2:39" ht="14.45" customHeight="1" x14ac:dyDescent="0.25">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row>
    <row r="576" spans="2:39" ht="14.45" customHeight="1" x14ac:dyDescent="0.25">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row>
    <row r="577" spans="2:39" ht="14.45" customHeight="1" x14ac:dyDescent="0.25">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row>
    <row r="578" spans="2:39" ht="14.45" customHeight="1" x14ac:dyDescent="0.25">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row>
    <row r="579" spans="2:39" ht="14.45" customHeight="1" x14ac:dyDescent="0.25">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row>
    <row r="580" spans="2:39" ht="14.45" customHeight="1" x14ac:dyDescent="0.25">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row>
    <row r="581" spans="2:39" ht="14.45" customHeight="1" x14ac:dyDescent="0.25">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row>
    <row r="582" spans="2:39" ht="14.45" customHeight="1" x14ac:dyDescent="0.25">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row>
    <row r="583" spans="2:39" ht="14.45" customHeight="1" x14ac:dyDescent="0.25">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row>
    <row r="584" spans="2:39" ht="14.45" customHeight="1" x14ac:dyDescent="0.25">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row>
    <row r="585" spans="2:39" ht="14.45" customHeight="1" x14ac:dyDescent="0.25">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row>
    <row r="586" spans="2:39" ht="14.45" customHeight="1" x14ac:dyDescent="0.25">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row>
    <row r="587" spans="2:39" ht="14.45" customHeight="1" x14ac:dyDescent="0.25">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row>
    <row r="588" spans="2:39" ht="14.45" customHeight="1" x14ac:dyDescent="0.25">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row>
    <row r="589" spans="2:39" ht="14.45" customHeight="1" x14ac:dyDescent="0.25">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row>
    <row r="590" spans="2:39" ht="14.45" customHeight="1" x14ac:dyDescent="0.25">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row>
    <row r="591" spans="2:39" ht="14.45" customHeight="1" x14ac:dyDescent="0.25">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row>
    <row r="592" spans="2:39" ht="14.45" customHeight="1" x14ac:dyDescent="0.25">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row>
    <row r="593" spans="2:39" ht="14.45" customHeight="1" x14ac:dyDescent="0.25">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row>
    <row r="594" spans="2:39" ht="14.45" customHeight="1" x14ac:dyDescent="0.25">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row>
    <row r="595" spans="2:39" ht="14.45" customHeight="1" x14ac:dyDescent="0.25">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row>
    <row r="596" spans="2:39" ht="14.45" customHeight="1" x14ac:dyDescent="0.25">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row>
    <row r="597" spans="2:39" ht="14.45" customHeight="1" x14ac:dyDescent="0.25">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row>
    <row r="598" spans="2:39" ht="14.45" customHeight="1" x14ac:dyDescent="0.25">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row>
    <row r="599" spans="2:39" ht="14.45" customHeight="1" x14ac:dyDescent="0.25">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row>
    <row r="600" spans="2:39" ht="14.45" customHeight="1" x14ac:dyDescent="0.25">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row>
    <row r="601" spans="2:39" ht="14.45" customHeight="1" x14ac:dyDescent="0.25">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row>
    <row r="602" spans="2:39" ht="14.45" customHeight="1" x14ac:dyDescent="0.25">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row>
    <row r="603" spans="2:39" ht="14.45" customHeight="1" x14ac:dyDescent="0.25">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row>
    <row r="604" spans="2:39" ht="14.45" customHeight="1" x14ac:dyDescent="0.25">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row>
    <row r="605" spans="2:39" ht="14.45" customHeight="1" x14ac:dyDescent="0.25">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row>
    <row r="606" spans="2:39" ht="14.45" customHeight="1" x14ac:dyDescent="0.25">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row>
    <row r="607" spans="2:39" ht="14.45" customHeight="1" x14ac:dyDescent="0.25">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row>
    <row r="608" spans="2:39" ht="14.45" customHeight="1" x14ac:dyDescent="0.25">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row>
    <row r="609" spans="2:39" ht="14.45" customHeight="1" x14ac:dyDescent="0.25">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row>
    <row r="610" spans="2:39" ht="14.45" customHeight="1" x14ac:dyDescent="0.25">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row>
    <row r="611" spans="2:39" ht="14.45" customHeight="1" x14ac:dyDescent="0.25">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row>
    <row r="612" spans="2:39" ht="14.45" customHeight="1" x14ac:dyDescent="0.25">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row>
    <row r="613" spans="2:39" ht="14.45" customHeight="1" x14ac:dyDescent="0.25">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row>
    <row r="614" spans="2:39" ht="14.45" customHeight="1" x14ac:dyDescent="0.25">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row>
    <row r="615" spans="2:39" ht="14.45" customHeight="1" x14ac:dyDescent="0.25">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row>
    <row r="616" spans="2:39" ht="14.45" customHeight="1" x14ac:dyDescent="0.25">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row>
    <row r="617" spans="2:39" ht="14.45" customHeight="1" x14ac:dyDescent="0.25">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row>
    <row r="618" spans="2:39" ht="14.45" customHeight="1" x14ac:dyDescent="0.25">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row>
    <row r="619" spans="2:39" ht="14.45" customHeight="1" x14ac:dyDescent="0.25">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row>
    <row r="620" spans="2:39" ht="14.45" customHeight="1" x14ac:dyDescent="0.25">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row>
    <row r="621" spans="2:39" ht="14.45" customHeight="1" x14ac:dyDescent="0.25">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row>
    <row r="622" spans="2:39" ht="14.45" customHeight="1" x14ac:dyDescent="0.25">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row>
    <row r="623" spans="2:39" ht="14.45" customHeight="1" x14ac:dyDescent="0.25">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row>
    <row r="624" spans="2:39" ht="14.45" customHeight="1" x14ac:dyDescent="0.25">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row>
    <row r="625" spans="2:39" ht="14.45" customHeight="1" x14ac:dyDescent="0.25">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row>
    <row r="626" spans="2:39" ht="14.45" customHeight="1" x14ac:dyDescent="0.25">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row>
    <row r="627" spans="2:39" ht="14.45" customHeight="1" x14ac:dyDescent="0.25">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row>
    <row r="628" spans="2:39" ht="14.45" customHeight="1" x14ac:dyDescent="0.25">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row>
    <row r="629" spans="2:39" ht="14.45" customHeight="1" x14ac:dyDescent="0.25">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row>
    <row r="630" spans="2:39" ht="14.45" customHeight="1" x14ac:dyDescent="0.25">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row>
    <row r="631" spans="2:39" ht="14.45" customHeight="1" x14ac:dyDescent="0.25">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row>
    <row r="632" spans="2:39" ht="14.45" customHeight="1" x14ac:dyDescent="0.25">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row>
    <row r="633" spans="2:39" ht="14.45" customHeight="1" x14ac:dyDescent="0.25">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row>
    <row r="634" spans="2:39" ht="14.45" customHeight="1" x14ac:dyDescent="0.25">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row>
    <row r="635" spans="2:39" ht="14.45" customHeight="1" x14ac:dyDescent="0.25">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row>
    <row r="636" spans="2:39" ht="14.45" customHeight="1" x14ac:dyDescent="0.25">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row>
    <row r="637" spans="2:39" ht="14.45" customHeight="1" x14ac:dyDescent="0.25">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row>
    <row r="638" spans="2:39" ht="14.45" customHeight="1" x14ac:dyDescent="0.25">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row>
    <row r="639" spans="2:39" ht="14.45" customHeight="1" x14ac:dyDescent="0.25">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row>
    <row r="640" spans="2:39" ht="14.45" customHeight="1" x14ac:dyDescent="0.25">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row>
    <row r="641" spans="2:39" ht="14.45" customHeight="1" x14ac:dyDescent="0.25">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row>
    <row r="642" spans="2:39" ht="14.45" customHeight="1" x14ac:dyDescent="0.25">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row>
    <row r="643" spans="2:39" ht="14.45" customHeight="1" x14ac:dyDescent="0.25">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row>
    <row r="644" spans="2:39" ht="14.45" customHeight="1" x14ac:dyDescent="0.25">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row>
    <row r="645" spans="2:39" ht="14.45" customHeight="1" x14ac:dyDescent="0.25">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row>
    <row r="646" spans="2:39" ht="14.45" customHeight="1" x14ac:dyDescent="0.25">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row>
    <row r="647" spans="2:39" ht="14.45" customHeight="1" x14ac:dyDescent="0.25">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row>
    <row r="648" spans="2:39" ht="14.45" customHeight="1" x14ac:dyDescent="0.25">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row>
    <row r="649" spans="2:39" ht="14.45" customHeight="1" x14ac:dyDescent="0.25">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row>
    <row r="650" spans="2:39" ht="14.45" customHeight="1" x14ac:dyDescent="0.25">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row>
    <row r="651" spans="2:39" ht="14.45" customHeight="1" x14ac:dyDescent="0.25">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row>
    <row r="652" spans="2:39" ht="14.45" customHeight="1" x14ac:dyDescent="0.25">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row>
    <row r="653" spans="2:39" ht="14.45" customHeight="1" x14ac:dyDescent="0.25">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row>
    <row r="654" spans="2:39" ht="14.45" customHeight="1" x14ac:dyDescent="0.25">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row>
    <row r="655" spans="2:39" ht="14.45" customHeight="1" x14ac:dyDescent="0.25">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row>
    <row r="656" spans="2:39" ht="14.45" customHeight="1" x14ac:dyDescent="0.25">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row>
    <row r="657" spans="2:39" ht="14.45" customHeight="1" x14ac:dyDescent="0.25">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row>
    <row r="658" spans="2:39" ht="14.45" customHeight="1" x14ac:dyDescent="0.25">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row>
    <row r="659" spans="2:39" ht="14.45" customHeight="1" x14ac:dyDescent="0.25">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row>
    <row r="660" spans="2:39" ht="14.45" customHeight="1" x14ac:dyDescent="0.25">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row>
    <row r="661" spans="2:39" ht="14.45" customHeight="1" x14ac:dyDescent="0.25">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row>
    <row r="662" spans="2:39" ht="14.45" customHeight="1" x14ac:dyDescent="0.25">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row>
    <row r="663" spans="2:39" ht="14.45" customHeight="1" x14ac:dyDescent="0.25">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row>
    <row r="664" spans="2:39" ht="14.45" customHeight="1" x14ac:dyDescent="0.25">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row>
    <row r="665" spans="2:39" ht="14.45" customHeight="1" x14ac:dyDescent="0.25">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row>
    <row r="666" spans="2:39" ht="14.45" customHeight="1" x14ac:dyDescent="0.25">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row>
    <row r="667" spans="2:39" ht="14.45" customHeight="1" x14ac:dyDescent="0.25">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row>
    <row r="668" spans="2:39" ht="14.45" customHeight="1" x14ac:dyDescent="0.25">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row>
    <row r="669" spans="2:39" ht="14.45" customHeight="1" x14ac:dyDescent="0.25">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row>
    <row r="670" spans="2:39" ht="14.45" customHeight="1" x14ac:dyDescent="0.25">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row>
    <row r="671" spans="2:39" ht="14.45" customHeight="1" x14ac:dyDescent="0.25">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row>
    <row r="672" spans="2:39" ht="14.45" customHeight="1" x14ac:dyDescent="0.25">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row>
    <row r="673" spans="2:39" ht="14.45" customHeight="1" x14ac:dyDescent="0.25">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row>
    <row r="674" spans="2:39" ht="14.45" customHeight="1" x14ac:dyDescent="0.25">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row>
    <row r="675" spans="2:39" ht="14.45" customHeight="1" x14ac:dyDescent="0.25">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row>
    <row r="676" spans="2:39" ht="14.45" customHeight="1" x14ac:dyDescent="0.25">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row>
    <row r="677" spans="2:39" ht="14.45" customHeight="1" x14ac:dyDescent="0.25">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row>
    <row r="678" spans="2:39" ht="14.45" customHeight="1" x14ac:dyDescent="0.25">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row>
    <row r="679" spans="2:39" ht="14.45" customHeight="1" x14ac:dyDescent="0.25">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row>
    <row r="680" spans="2:39" ht="14.45" customHeight="1" x14ac:dyDescent="0.25">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row>
    <row r="681" spans="2:39" ht="14.45" customHeight="1" x14ac:dyDescent="0.25">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row>
    <row r="682" spans="2:39" ht="14.45" customHeight="1" x14ac:dyDescent="0.25">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row>
    <row r="683" spans="2:39" ht="14.45" customHeight="1" x14ac:dyDescent="0.25">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row>
    <row r="684" spans="2:39" ht="14.45" customHeight="1" x14ac:dyDescent="0.25">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row>
    <row r="685" spans="2:39" ht="14.45" customHeight="1" x14ac:dyDescent="0.25">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row>
    <row r="686" spans="2:39" ht="14.45" customHeight="1" x14ac:dyDescent="0.25">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row>
    <row r="687" spans="2:39" ht="14.45" customHeight="1" x14ac:dyDescent="0.25">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row>
    <row r="688" spans="2:39" ht="14.45" customHeight="1" x14ac:dyDescent="0.25">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row>
    <row r="689" spans="2:39" ht="14.45" customHeight="1" x14ac:dyDescent="0.25">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row>
    <row r="690" spans="2:39" ht="14.45" customHeight="1" x14ac:dyDescent="0.25">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row>
    <row r="691" spans="2:39" ht="14.45" customHeight="1" x14ac:dyDescent="0.25">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row>
    <row r="692" spans="2:39" ht="14.45" customHeight="1" x14ac:dyDescent="0.25">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row>
    <row r="693" spans="2:39" ht="14.45" customHeight="1" x14ac:dyDescent="0.25">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row>
    <row r="694" spans="2:39" ht="14.45" customHeight="1" x14ac:dyDescent="0.25">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row>
    <row r="695" spans="2:39" ht="14.45" customHeight="1" x14ac:dyDescent="0.25">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row>
    <row r="696" spans="2:39" ht="14.45" customHeight="1" x14ac:dyDescent="0.25">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row>
    <row r="697" spans="2:39" ht="14.45" customHeight="1" x14ac:dyDescent="0.25">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row>
    <row r="698" spans="2:39" ht="14.45" customHeight="1" x14ac:dyDescent="0.25">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row>
    <row r="699" spans="2:39" ht="14.45" customHeight="1" x14ac:dyDescent="0.25">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row>
    <row r="700" spans="2:39" ht="14.45" customHeight="1" x14ac:dyDescent="0.25">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row>
    <row r="701" spans="2:39" ht="14.45" customHeight="1" x14ac:dyDescent="0.25">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row>
    <row r="702" spans="2:39" ht="14.45" customHeight="1" x14ac:dyDescent="0.25">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row>
    <row r="703" spans="2:39" ht="14.45" customHeight="1" x14ac:dyDescent="0.25">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row>
    <row r="704" spans="2:39" ht="14.45" customHeight="1" x14ac:dyDescent="0.25">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row>
    <row r="705" spans="2:39" ht="14.45" customHeight="1" x14ac:dyDescent="0.25">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row>
    <row r="706" spans="2:39" ht="14.45" customHeight="1" x14ac:dyDescent="0.25">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row>
    <row r="707" spans="2:39" ht="14.45" customHeight="1" x14ac:dyDescent="0.25">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row>
    <row r="708" spans="2:39" ht="14.45" customHeight="1" x14ac:dyDescent="0.25">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row>
    <row r="709" spans="2:39" ht="14.45" customHeight="1" x14ac:dyDescent="0.25">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row>
    <row r="710" spans="2:39" ht="14.45" customHeight="1" x14ac:dyDescent="0.25">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row>
    <row r="711" spans="2:39" ht="14.45" customHeight="1" x14ac:dyDescent="0.25">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row>
    <row r="712" spans="2:39" ht="14.45" customHeight="1" x14ac:dyDescent="0.25">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row>
    <row r="713" spans="2:39" ht="14.45" customHeight="1" x14ac:dyDescent="0.25">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row>
    <row r="714" spans="2:39" ht="14.45" customHeight="1" x14ac:dyDescent="0.25">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row>
    <row r="715" spans="2:39" ht="14.45" customHeight="1" x14ac:dyDescent="0.25">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row>
    <row r="716" spans="2:39" ht="14.45" customHeight="1" x14ac:dyDescent="0.25">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row>
    <row r="717" spans="2:39" ht="14.45" customHeight="1" x14ac:dyDescent="0.25">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row>
    <row r="718" spans="2:39" ht="14.45" customHeight="1" x14ac:dyDescent="0.25">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row>
    <row r="719" spans="2:39" ht="14.45" customHeight="1" x14ac:dyDescent="0.25">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row>
    <row r="720" spans="2:39" ht="14.45" customHeight="1" x14ac:dyDescent="0.25">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row>
    <row r="721" spans="2:39" ht="14.45" customHeight="1" x14ac:dyDescent="0.25">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row>
    <row r="722" spans="2:39" ht="14.45" customHeight="1" x14ac:dyDescent="0.25">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row>
    <row r="723" spans="2:39" ht="14.45" customHeight="1" x14ac:dyDescent="0.25">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row>
    <row r="724" spans="2:39" ht="14.45" customHeight="1" x14ac:dyDescent="0.25">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row>
    <row r="725" spans="2:39" ht="14.45" customHeight="1" x14ac:dyDescent="0.25">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row>
    <row r="726" spans="2:39" ht="14.45" customHeight="1" x14ac:dyDescent="0.25">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row>
    <row r="727" spans="2:39" ht="14.45" customHeight="1" x14ac:dyDescent="0.25">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row>
    <row r="728" spans="2:39" ht="14.45" customHeight="1" x14ac:dyDescent="0.25">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row>
    <row r="729" spans="2:39" ht="14.45" customHeight="1" x14ac:dyDescent="0.25">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row>
    <row r="730" spans="2:39" ht="14.45" customHeight="1" x14ac:dyDescent="0.25">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row>
    <row r="731" spans="2:39" ht="14.45" customHeight="1" x14ac:dyDescent="0.25">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row>
    <row r="732" spans="2:39" ht="14.45" customHeight="1" x14ac:dyDescent="0.25">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row>
    <row r="733" spans="2:39" ht="14.45" customHeight="1" x14ac:dyDescent="0.25">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row>
    <row r="734" spans="2:39" ht="14.45" customHeight="1" x14ac:dyDescent="0.25">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row>
    <row r="735" spans="2:39" ht="14.45" customHeight="1" x14ac:dyDescent="0.25">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row>
    <row r="736" spans="2:39" ht="14.45" customHeight="1" x14ac:dyDescent="0.25">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row>
    <row r="737" spans="2:39" ht="14.45" customHeight="1" x14ac:dyDescent="0.25">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row>
    <row r="738" spans="2:39" ht="14.45" customHeight="1" x14ac:dyDescent="0.25">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row>
    <row r="739" spans="2:39" ht="14.45" customHeight="1" x14ac:dyDescent="0.25">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row>
    <row r="740" spans="2:39" ht="14.45" customHeight="1" x14ac:dyDescent="0.25">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row>
    <row r="741" spans="2:39" ht="14.45" customHeight="1" x14ac:dyDescent="0.25">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row>
    <row r="742" spans="2:39" ht="14.45" customHeight="1" x14ac:dyDescent="0.25">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row>
    <row r="743" spans="2:39" ht="14.45" customHeight="1" x14ac:dyDescent="0.25">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row>
    <row r="744" spans="2:39" ht="14.45" customHeight="1" x14ac:dyDescent="0.25">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row>
    <row r="745" spans="2:39" ht="14.45" customHeight="1" x14ac:dyDescent="0.25">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row>
    <row r="746" spans="2:39" ht="14.45" customHeight="1" x14ac:dyDescent="0.25">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row>
    <row r="747" spans="2:39" ht="14.45" customHeight="1" x14ac:dyDescent="0.25">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row>
    <row r="748" spans="2:39" ht="14.45" customHeight="1" x14ac:dyDescent="0.25">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row>
    <row r="749" spans="2:39" ht="14.45" customHeight="1" x14ac:dyDescent="0.25">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row>
    <row r="750" spans="2:39" ht="14.45" customHeight="1" x14ac:dyDescent="0.25">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row>
    <row r="751" spans="2:39" ht="14.45" customHeight="1" x14ac:dyDescent="0.25">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row>
    <row r="752" spans="2:39" ht="14.45" customHeight="1" x14ac:dyDescent="0.25">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row>
    <row r="753" spans="2:39" ht="14.45" customHeight="1" x14ac:dyDescent="0.25">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row>
    <row r="754" spans="2:39" ht="14.45" customHeight="1" x14ac:dyDescent="0.25">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row>
    <row r="755" spans="2:39" ht="14.45" customHeight="1" x14ac:dyDescent="0.25">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row>
    <row r="756" spans="2:39" ht="14.45" customHeight="1" x14ac:dyDescent="0.25">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row>
    <row r="757" spans="2:39" ht="14.45" customHeight="1" x14ac:dyDescent="0.25">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row>
    <row r="758" spans="2:39" ht="14.45" customHeight="1" x14ac:dyDescent="0.25">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row>
    <row r="759" spans="2:39" ht="14.45" customHeight="1" x14ac:dyDescent="0.25">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row>
    <row r="760" spans="2:39" ht="14.45" customHeight="1" x14ac:dyDescent="0.25">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row>
    <row r="761" spans="2:39" ht="14.45" customHeight="1" x14ac:dyDescent="0.25">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row>
    <row r="762" spans="2:39" ht="14.45" customHeight="1" x14ac:dyDescent="0.25">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row>
    <row r="763" spans="2:39" ht="14.45" customHeight="1" x14ac:dyDescent="0.25">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row>
    <row r="764" spans="2:39" ht="14.45" customHeight="1" x14ac:dyDescent="0.25">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row>
    <row r="765" spans="2:39" ht="14.45" customHeight="1" x14ac:dyDescent="0.25">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row>
    <row r="766" spans="2:39" ht="14.45" customHeight="1" x14ac:dyDescent="0.25">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row>
    <row r="767" spans="2:39" ht="14.45" customHeight="1" x14ac:dyDescent="0.25">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row>
    <row r="768" spans="2:39" ht="14.45" customHeight="1" x14ac:dyDescent="0.25">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row>
    <row r="769" spans="2:39" ht="14.45" customHeight="1" x14ac:dyDescent="0.25">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row>
    <row r="770" spans="2:39" ht="14.45" customHeight="1" x14ac:dyDescent="0.25">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row>
    <row r="771" spans="2:39" ht="14.45" customHeight="1" x14ac:dyDescent="0.25">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row>
    <row r="772" spans="2:39" ht="14.45" customHeight="1" x14ac:dyDescent="0.25">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row>
    <row r="773" spans="2:39" ht="14.45" customHeight="1" x14ac:dyDescent="0.25">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row>
    <row r="774" spans="2:39" ht="14.45" customHeight="1" x14ac:dyDescent="0.25">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row>
    <row r="775" spans="2:39" ht="14.45" customHeight="1" x14ac:dyDescent="0.25">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row>
    <row r="776" spans="2:39" ht="14.45" customHeight="1" x14ac:dyDescent="0.25">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row>
    <row r="777" spans="2:39" ht="14.45" customHeight="1" x14ac:dyDescent="0.25">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row>
    <row r="778" spans="2:39" ht="14.45" customHeight="1" x14ac:dyDescent="0.25">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row>
    <row r="779" spans="2:39" ht="14.45" customHeight="1" x14ac:dyDescent="0.25">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row>
    <row r="780" spans="2:39" ht="14.45" customHeight="1" x14ac:dyDescent="0.25">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row>
    <row r="781" spans="2:39" ht="14.45" customHeight="1" x14ac:dyDescent="0.25">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row>
    <row r="782" spans="2:39" ht="14.45" customHeight="1" x14ac:dyDescent="0.25">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row>
    <row r="783" spans="2:39" ht="14.45" customHeight="1" x14ac:dyDescent="0.25">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row>
    <row r="784" spans="2:39" ht="14.45" customHeight="1" x14ac:dyDescent="0.25">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row>
    <row r="785" spans="2:39" ht="14.45" customHeight="1" x14ac:dyDescent="0.25">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row>
    <row r="786" spans="2:39" ht="14.45" customHeight="1" x14ac:dyDescent="0.25">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row>
    <row r="787" spans="2:39" ht="14.45" customHeight="1" x14ac:dyDescent="0.25">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row>
    <row r="788" spans="2:39" ht="14.45" customHeight="1" x14ac:dyDescent="0.25">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row>
    <row r="789" spans="2:39" ht="14.45" customHeight="1" x14ac:dyDescent="0.25">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row>
    <row r="790" spans="2:39" ht="14.45" customHeight="1" x14ac:dyDescent="0.25">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row>
    <row r="791" spans="2:39" ht="14.45" customHeight="1" x14ac:dyDescent="0.25">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row>
    <row r="792" spans="2:39" ht="14.45" customHeight="1" x14ac:dyDescent="0.25">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row>
    <row r="793" spans="2:39" ht="14.45" customHeight="1" x14ac:dyDescent="0.25">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row>
    <row r="794" spans="2:39" ht="14.45" customHeight="1" x14ac:dyDescent="0.25">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row>
    <row r="795" spans="2:39" ht="14.45" customHeight="1" x14ac:dyDescent="0.25">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row>
    <row r="796" spans="2:39" ht="14.45" customHeight="1" x14ac:dyDescent="0.25">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row>
    <row r="797" spans="2:39" ht="14.45" customHeight="1" x14ac:dyDescent="0.25">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row>
    <row r="798" spans="2:39" ht="14.45" customHeight="1" x14ac:dyDescent="0.25">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row>
    <row r="799" spans="2:39" ht="14.45" customHeight="1" x14ac:dyDescent="0.25">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row>
    <row r="800" spans="2:39" ht="14.45" customHeight="1" x14ac:dyDescent="0.25">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row>
    <row r="801" spans="2:39" ht="14.45" customHeight="1" x14ac:dyDescent="0.25">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row>
    <row r="802" spans="2:39" ht="14.45" customHeight="1" x14ac:dyDescent="0.25">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row>
    <row r="803" spans="2:39" ht="14.45" customHeight="1" x14ac:dyDescent="0.25">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row>
    <row r="804" spans="2:39" ht="14.45" customHeight="1" x14ac:dyDescent="0.25">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row>
    <row r="805" spans="2:39" ht="14.45" customHeight="1" x14ac:dyDescent="0.25">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row>
    <row r="806" spans="2:39" ht="14.45" customHeight="1" x14ac:dyDescent="0.25">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row>
    <row r="807" spans="2:39" ht="14.45" customHeight="1" x14ac:dyDescent="0.25">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row>
    <row r="808" spans="2:39" ht="14.45" customHeight="1" x14ac:dyDescent="0.25">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row>
    <row r="809" spans="2:39" ht="14.45" customHeight="1" x14ac:dyDescent="0.25">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row>
    <row r="810" spans="2:39" ht="14.45" customHeight="1" x14ac:dyDescent="0.25">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row>
    <row r="811" spans="2:39" ht="14.45" customHeight="1" x14ac:dyDescent="0.25">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row>
    <row r="812" spans="2:39" ht="14.45" customHeight="1" x14ac:dyDescent="0.25">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row>
    <row r="813" spans="2:39" ht="14.45" customHeight="1" x14ac:dyDescent="0.25">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row>
    <row r="814" spans="2:39" ht="14.45" customHeight="1" x14ac:dyDescent="0.25">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row>
    <row r="815" spans="2:39" ht="14.45" customHeight="1" x14ac:dyDescent="0.25">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row>
    <row r="816" spans="2:39" ht="14.45" customHeight="1" x14ac:dyDescent="0.25">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row>
    <row r="817" spans="2:39" ht="14.45" customHeight="1" x14ac:dyDescent="0.25">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row>
    <row r="818" spans="2:39" ht="14.45" customHeight="1" x14ac:dyDescent="0.25">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row>
    <row r="819" spans="2:39" ht="14.45" customHeight="1" x14ac:dyDescent="0.25">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row>
    <row r="820" spans="2:39" ht="14.45" customHeight="1" x14ac:dyDescent="0.25">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row>
    <row r="821" spans="2:39" ht="14.45" customHeight="1" x14ac:dyDescent="0.25">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row>
    <row r="822" spans="2:39" ht="14.45" customHeight="1" x14ac:dyDescent="0.25">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row>
    <row r="823" spans="2:39" ht="14.45" customHeight="1" x14ac:dyDescent="0.25">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row>
    <row r="824" spans="2:39" ht="14.45" customHeight="1" x14ac:dyDescent="0.25">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row>
    <row r="825" spans="2:39" ht="14.45" customHeight="1" x14ac:dyDescent="0.25">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row>
    <row r="826" spans="2:39" ht="14.45" customHeight="1" x14ac:dyDescent="0.25">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row>
    <row r="827" spans="2:39" ht="14.45" customHeight="1" x14ac:dyDescent="0.25">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row>
    <row r="828" spans="2:39" ht="14.45" customHeight="1" x14ac:dyDescent="0.25">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row>
    <row r="829" spans="2:39" ht="14.45" customHeight="1" x14ac:dyDescent="0.25">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row>
    <row r="830" spans="2:39" ht="14.45" customHeight="1" x14ac:dyDescent="0.25">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row>
    <row r="831" spans="2:39" ht="14.45" customHeight="1" x14ac:dyDescent="0.25">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row>
    <row r="832" spans="2:39" ht="14.45" customHeight="1" x14ac:dyDescent="0.25">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row>
    <row r="833" spans="2:39" ht="14.45" customHeight="1" x14ac:dyDescent="0.25">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row>
    <row r="834" spans="2:39" ht="14.45" customHeight="1" x14ac:dyDescent="0.25">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c r="AI834" s="92"/>
      <c r="AJ834" s="92"/>
      <c r="AK834" s="92"/>
      <c r="AL834" s="92"/>
      <c r="AM834" s="92"/>
    </row>
    <row r="835" spans="2:39" ht="14.45" customHeight="1" x14ac:dyDescent="0.25">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c r="AI835" s="92"/>
      <c r="AJ835" s="92"/>
      <c r="AK835" s="92"/>
      <c r="AL835" s="92"/>
      <c r="AM835" s="92"/>
    </row>
    <row r="836" spans="2:39" ht="14.45" customHeight="1" x14ac:dyDescent="0.25">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c r="AI836" s="92"/>
      <c r="AJ836" s="92"/>
      <c r="AK836" s="92"/>
      <c r="AL836" s="92"/>
      <c r="AM836" s="92"/>
    </row>
    <row r="837" spans="2:39" ht="14.45" customHeight="1" x14ac:dyDescent="0.25">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c r="AI837" s="92"/>
      <c r="AJ837" s="92"/>
      <c r="AK837" s="92"/>
      <c r="AL837" s="92"/>
      <c r="AM837" s="92"/>
    </row>
    <row r="838" spans="2:39" ht="14.45" customHeight="1" x14ac:dyDescent="0.25">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c r="AI838" s="92"/>
      <c r="AJ838" s="92"/>
      <c r="AK838" s="92"/>
      <c r="AL838" s="92"/>
      <c r="AM838" s="92"/>
    </row>
    <row r="839" spans="2:39" ht="14.45" customHeight="1" x14ac:dyDescent="0.25">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c r="AI839" s="92"/>
      <c r="AJ839" s="92"/>
      <c r="AK839" s="92"/>
      <c r="AL839" s="92"/>
      <c r="AM839" s="92"/>
    </row>
    <row r="840" spans="2:39" ht="14.45" customHeight="1" x14ac:dyDescent="0.25">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c r="AI840" s="92"/>
      <c r="AJ840" s="92"/>
      <c r="AK840" s="92"/>
      <c r="AL840" s="92"/>
      <c r="AM840" s="92"/>
    </row>
    <row r="841" spans="2:39" ht="14.45" customHeight="1" x14ac:dyDescent="0.25">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c r="AI841" s="92"/>
      <c r="AJ841" s="92"/>
      <c r="AK841" s="92"/>
      <c r="AL841" s="92"/>
      <c r="AM841" s="92"/>
    </row>
    <row r="842" spans="2:39" ht="14.45" customHeight="1" x14ac:dyDescent="0.25">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c r="AI842" s="92"/>
      <c r="AJ842" s="92"/>
      <c r="AK842" s="92"/>
      <c r="AL842" s="92"/>
      <c r="AM842" s="92"/>
    </row>
    <row r="843" spans="2:39" ht="14.45" customHeight="1" x14ac:dyDescent="0.25">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c r="AI843" s="92"/>
      <c r="AJ843" s="92"/>
      <c r="AK843" s="92"/>
      <c r="AL843" s="92"/>
      <c r="AM843" s="92"/>
    </row>
    <row r="844" spans="2:39" ht="14.45" customHeight="1" x14ac:dyDescent="0.25">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row>
    <row r="845" spans="2:39" ht="14.45" customHeight="1" x14ac:dyDescent="0.25">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c r="AI845" s="92"/>
      <c r="AJ845" s="92"/>
      <c r="AK845" s="92"/>
      <c r="AL845" s="92"/>
      <c r="AM845" s="92"/>
    </row>
    <row r="846" spans="2:39" ht="14.45" customHeight="1" x14ac:dyDescent="0.25">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c r="AM846" s="92"/>
    </row>
    <row r="847" spans="2:39" ht="14.45" customHeight="1" x14ac:dyDescent="0.25">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c r="AI847" s="92"/>
      <c r="AJ847" s="92"/>
      <c r="AK847" s="92"/>
      <c r="AL847" s="92"/>
      <c r="AM847" s="92"/>
    </row>
    <row r="848" spans="2:39" ht="14.45" customHeight="1" x14ac:dyDescent="0.25">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c r="AI848" s="92"/>
      <c r="AJ848" s="92"/>
      <c r="AK848" s="92"/>
      <c r="AL848" s="92"/>
      <c r="AM848" s="92"/>
    </row>
    <row r="849" spans="2:39" ht="14.45" customHeight="1" x14ac:dyDescent="0.25">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c r="AI849" s="92"/>
      <c r="AJ849" s="92"/>
      <c r="AK849" s="92"/>
      <c r="AL849" s="92"/>
      <c r="AM849" s="92"/>
    </row>
    <row r="850" spans="2:39" ht="14.45" customHeight="1" x14ac:dyDescent="0.25">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c r="AI850" s="92"/>
      <c r="AJ850" s="92"/>
      <c r="AK850" s="92"/>
      <c r="AL850" s="92"/>
      <c r="AM850" s="92"/>
    </row>
    <row r="851" spans="2:39" ht="14.45" customHeight="1" x14ac:dyDescent="0.25">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row>
    <row r="852" spans="2:39" ht="14.45" customHeight="1" x14ac:dyDescent="0.25">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row>
    <row r="853" spans="2:39" ht="14.45" customHeight="1" x14ac:dyDescent="0.25">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c r="AI853" s="92"/>
      <c r="AJ853" s="92"/>
      <c r="AK853" s="92"/>
      <c r="AL853" s="92"/>
      <c r="AM853" s="92"/>
    </row>
    <row r="854" spans="2:39" ht="14.45" customHeight="1" x14ac:dyDescent="0.25">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c r="AI854" s="92"/>
      <c r="AJ854" s="92"/>
      <c r="AK854" s="92"/>
      <c r="AL854" s="92"/>
      <c r="AM854" s="92"/>
    </row>
    <row r="855" spans="2:39" ht="14.45" customHeight="1" x14ac:dyDescent="0.25">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c r="AI855" s="92"/>
      <c r="AJ855" s="92"/>
      <c r="AK855" s="92"/>
      <c r="AL855" s="92"/>
      <c r="AM855" s="92"/>
    </row>
    <row r="856" spans="2:39" ht="14.45" customHeight="1" x14ac:dyDescent="0.25">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row>
    <row r="857" spans="2:39" ht="14.45" customHeight="1" x14ac:dyDescent="0.25">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row>
    <row r="858" spans="2:39" ht="14.45" customHeight="1" x14ac:dyDescent="0.25">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row>
    <row r="859" spans="2:39" ht="14.45" customHeight="1" x14ac:dyDescent="0.25">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row>
    <row r="860" spans="2:39" ht="14.45" customHeight="1" x14ac:dyDescent="0.25">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row>
    <row r="861" spans="2:39" ht="14.45" customHeight="1" x14ac:dyDescent="0.25">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row>
    <row r="862" spans="2:39" ht="14.45" customHeight="1" x14ac:dyDescent="0.25">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row>
    <row r="863" spans="2:39" ht="14.45" customHeight="1" x14ac:dyDescent="0.25">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row>
    <row r="864" spans="2:39" ht="14.45" customHeight="1" x14ac:dyDescent="0.25">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row>
    <row r="865" spans="2:39" ht="14.45" customHeight="1" x14ac:dyDescent="0.25">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row>
    <row r="866" spans="2:39" ht="14.45" customHeight="1" x14ac:dyDescent="0.25">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row>
    <row r="867" spans="2:39" ht="14.45" customHeight="1" x14ac:dyDescent="0.25">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row>
    <row r="868" spans="2:39" ht="14.45" customHeight="1" x14ac:dyDescent="0.25">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row>
    <row r="869" spans="2:39" ht="14.45" customHeight="1" x14ac:dyDescent="0.25">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row>
    <row r="870" spans="2:39" ht="14.45" customHeight="1" x14ac:dyDescent="0.25">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row>
    <row r="871" spans="2:39" ht="14.45" customHeight="1" x14ac:dyDescent="0.25">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row>
    <row r="872" spans="2:39" ht="14.45" customHeight="1" x14ac:dyDescent="0.25">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row>
    <row r="873" spans="2:39" ht="14.45" customHeight="1" x14ac:dyDescent="0.25">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row>
    <row r="874" spans="2:39" ht="14.45" customHeight="1" x14ac:dyDescent="0.25">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row>
    <row r="875" spans="2:39" ht="14.45" customHeight="1" x14ac:dyDescent="0.25">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row>
    <row r="876" spans="2:39" ht="14.45" customHeight="1" x14ac:dyDescent="0.25">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row>
    <row r="877" spans="2:39" ht="14.45" customHeight="1" x14ac:dyDescent="0.25">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row>
    <row r="878" spans="2:39" ht="14.45" customHeight="1" x14ac:dyDescent="0.25">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row>
    <row r="879" spans="2:39" ht="14.45" customHeight="1" x14ac:dyDescent="0.25">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row>
    <row r="880" spans="2:39" ht="14.45" customHeight="1" x14ac:dyDescent="0.25">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row>
    <row r="881" spans="2:39" ht="14.45" customHeight="1" x14ac:dyDescent="0.25">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row>
    <row r="882" spans="2:39" ht="14.45" customHeight="1" x14ac:dyDescent="0.25">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row>
    <row r="883" spans="2:39" ht="14.45" customHeight="1" x14ac:dyDescent="0.25">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row>
    <row r="884" spans="2:39" ht="14.45" customHeight="1" x14ac:dyDescent="0.25">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c r="AM884" s="92"/>
    </row>
    <row r="885" spans="2:39" ht="14.45" customHeight="1" x14ac:dyDescent="0.25">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row>
    <row r="886" spans="2:39" ht="14.45" customHeight="1" x14ac:dyDescent="0.25">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c r="AM886" s="92"/>
    </row>
    <row r="887" spans="2:39" ht="14.45" customHeight="1" x14ac:dyDescent="0.25">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c r="AM887" s="92"/>
    </row>
    <row r="888" spans="2:39" ht="14.45" customHeight="1" x14ac:dyDescent="0.25">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c r="AM888" s="92"/>
    </row>
    <row r="889" spans="2:39" ht="14.45" customHeight="1" x14ac:dyDescent="0.25">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c r="AM889" s="92"/>
    </row>
    <row r="890" spans="2:39" ht="14.45" customHeight="1" x14ac:dyDescent="0.25">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row>
    <row r="891" spans="2:39" ht="14.45" customHeight="1" x14ac:dyDescent="0.25">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row>
    <row r="892" spans="2:39" ht="14.45" customHeight="1" x14ac:dyDescent="0.25">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row>
    <row r="893" spans="2:39" ht="14.45" customHeight="1" x14ac:dyDescent="0.25">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c r="AM893" s="92"/>
    </row>
    <row r="894" spans="2:39" ht="14.45" customHeight="1" x14ac:dyDescent="0.25">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c r="AI894" s="92"/>
      <c r="AJ894" s="92"/>
      <c r="AK894" s="92"/>
      <c r="AL894" s="92"/>
      <c r="AM894" s="92"/>
    </row>
    <row r="895" spans="2:39" ht="14.45" customHeight="1" x14ac:dyDescent="0.25">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c r="AI895" s="92"/>
      <c r="AJ895" s="92"/>
      <c r="AK895" s="92"/>
      <c r="AL895" s="92"/>
      <c r="AM895" s="92"/>
    </row>
    <row r="896" spans="2:39" ht="14.45" customHeight="1" x14ac:dyDescent="0.25">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c r="AM896" s="92"/>
    </row>
    <row r="897" spans="2:39" ht="14.45" customHeight="1" x14ac:dyDescent="0.25">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row>
    <row r="898" spans="2:39" ht="14.45" customHeight="1" x14ac:dyDescent="0.25">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c r="AM898" s="92"/>
    </row>
    <row r="899" spans="2:39" ht="14.45" customHeight="1" x14ac:dyDescent="0.25">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92"/>
      <c r="AJ899" s="92"/>
      <c r="AK899" s="92"/>
      <c r="AL899" s="92"/>
      <c r="AM899" s="92"/>
    </row>
    <row r="900" spans="2:39" ht="14.45" customHeight="1" x14ac:dyDescent="0.25">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c r="AI900" s="92"/>
      <c r="AJ900" s="92"/>
      <c r="AK900" s="92"/>
      <c r="AL900" s="92"/>
      <c r="AM900" s="92"/>
    </row>
    <row r="901" spans="2:39" ht="14.45" customHeight="1" x14ac:dyDescent="0.25">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row>
    <row r="902" spans="2:39" ht="14.45" customHeight="1" x14ac:dyDescent="0.25">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row>
    <row r="903" spans="2:39" ht="14.45" customHeight="1" x14ac:dyDescent="0.25">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row>
    <row r="904" spans="2:39" ht="14.45" customHeight="1" x14ac:dyDescent="0.25">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row>
    <row r="905" spans="2:39" ht="14.45" customHeight="1" x14ac:dyDescent="0.25">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row>
    <row r="906" spans="2:39" ht="14.45" customHeight="1" x14ac:dyDescent="0.25">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row>
    <row r="907" spans="2:39" ht="14.45" customHeight="1" x14ac:dyDescent="0.25">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row>
    <row r="908" spans="2:39" ht="14.45" customHeight="1" x14ac:dyDescent="0.25">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row>
    <row r="909" spans="2:39" ht="14.45" customHeight="1" x14ac:dyDescent="0.25">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row>
    <row r="910" spans="2:39" ht="14.45" customHeight="1" x14ac:dyDescent="0.25">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c r="AI910" s="92"/>
      <c r="AJ910" s="92"/>
      <c r="AK910" s="92"/>
      <c r="AL910" s="92"/>
      <c r="AM910" s="92"/>
    </row>
    <row r="911" spans="2:39" ht="14.45" customHeight="1" x14ac:dyDescent="0.25">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row>
    <row r="912" spans="2:39" ht="14.45" customHeight="1" x14ac:dyDescent="0.25">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row>
    <row r="913" spans="2:39" ht="14.45" customHeight="1" x14ac:dyDescent="0.25">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row>
    <row r="914" spans="2:39" ht="14.45" customHeight="1" x14ac:dyDescent="0.25">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row>
    <row r="915" spans="2:39" ht="14.45" customHeight="1" x14ac:dyDescent="0.25">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row>
    <row r="916" spans="2:39" ht="14.45" customHeight="1" x14ac:dyDescent="0.25">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row>
    <row r="917" spans="2:39" ht="14.45" customHeight="1" x14ac:dyDescent="0.25">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row>
    <row r="918" spans="2:39" ht="14.45" customHeight="1" x14ac:dyDescent="0.25">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c r="AI918" s="92"/>
      <c r="AJ918" s="92"/>
      <c r="AK918" s="92"/>
      <c r="AL918" s="92"/>
      <c r="AM918" s="92"/>
    </row>
    <row r="919" spans="2:39" ht="14.45" customHeight="1" x14ac:dyDescent="0.25">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c r="AI919" s="92"/>
      <c r="AJ919" s="92"/>
      <c r="AK919" s="92"/>
      <c r="AL919" s="92"/>
      <c r="AM919" s="92"/>
    </row>
    <row r="920" spans="2:39" ht="14.45" customHeight="1" x14ac:dyDescent="0.25">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row>
    <row r="921" spans="2:39" ht="14.45" customHeight="1" x14ac:dyDescent="0.25">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row>
    <row r="922" spans="2:39" ht="14.45" customHeight="1" x14ac:dyDescent="0.25">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c r="AM922" s="92"/>
    </row>
    <row r="923" spans="2:39" ht="14.45" customHeight="1" x14ac:dyDescent="0.25">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c r="AM923" s="92"/>
    </row>
    <row r="924" spans="2:39" ht="14.45" customHeight="1" x14ac:dyDescent="0.25">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c r="AI924" s="92"/>
      <c r="AJ924" s="92"/>
      <c r="AK924" s="92"/>
      <c r="AL924" s="92"/>
      <c r="AM924" s="92"/>
    </row>
    <row r="925" spans="2:39" ht="14.45" customHeight="1" x14ac:dyDescent="0.25">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c r="AI925" s="92"/>
      <c r="AJ925" s="92"/>
      <c r="AK925" s="92"/>
      <c r="AL925" s="92"/>
      <c r="AM925" s="92"/>
    </row>
    <row r="926" spans="2:39" ht="14.45" customHeight="1" x14ac:dyDescent="0.25">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row>
    <row r="927" spans="2:39" ht="14.45" customHeight="1" x14ac:dyDescent="0.25">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row>
    <row r="928" spans="2:39" ht="14.45" customHeight="1" x14ac:dyDescent="0.25">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row>
    <row r="929" spans="2:39" ht="14.45" customHeight="1" x14ac:dyDescent="0.25">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row>
    <row r="930" spans="2:39" ht="14.45" customHeight="1" x14ac:dyDescent="0.25">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row>
    <row r="931" spans="2:39" ht="14.45" customHeight="1" x14ac:dyDescent="0.25">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row>
    <row r="932" spans="2:39" ht="14.45" customHeight="1" x14ac:dyDescent="0.25">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row>
    <row r="933" spans="2:39" ht="14.45" customHeight="1" x14ac:dyDescent="0.25">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row>
    <row r="934" spans="2:39" ht="14.45" customHeight="1" x14ac:dyDescent="0.25">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row>
    <row r="935" spans="2:39" ht="14.45" customHeight="1" x14ac:dyDescent="0.25">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row>
    <row r="936" spans="2:39" ht="14.45" customHeight="1" x14ac:dyDescent="0.25">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row>
    <row r="937" spans="2:39" ht="14.45" customHeight="1" x14ac:dyDescent="0.25">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row>
    <row r="938" spans="2:39" ht="14.45" customHeight="1" x14ac:dyDescent="0.25">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row>
    <row r="939" spans="2:39" ht="14.45" customHeight="1" x14ac:dyDescent="0.25">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row>
    <row r="940" spans="2:39" ht="14.45" customHeight="1" x14ac:dyDescent="0.25">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c r="AI940" s="92"/>
      <c r="AJ940" s="92"/>
      <c r="AK940" s="92"/>
      <c r="AL940" s="92"/>
      <c r="AM940" s="92"/>
    </row>
    <row r="941" spans="2:39" ht="14.45" customHeight="1" x14ac:dyDescent="0.25">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row>
    <row r="942" spans="2:39" ht="14.45" customHeight="1" x14ac:dyDescent="0.25">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row>
    <row r="943" spans="2:39" ht="14.45" customHeight="1" x14ac:dyDescent="0.25">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row>
    <row r="944" spans="2:39" ht="14.45" customHeight="1" x14ac:dyDescent="0.25">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row>
    <row r="945" spans="2:39" ht="14.45" customHeight="1" x14ac:dyDescent="0.25">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row>
    <row r="946" spans="2:39" ht="14.45" customHeight="1" x14ac:dyDescent="0.25">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row>
    <row r="947" spans="2:39" ht="14.45" customHeight="1" x14ac:dyDescent="0.25">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c r="AI947" s="92"/>
      <c r="AJ947" s="92"/>
      <c r="AK947" s="92"/>
      <c r="AL947" s="92"/>
      <c r="AM947" s="92"/>
    </row>
    <row r="948" spans="2:39" ht="14.45" customHeight="1" x14ac:dyDescent="0.25">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c r="AI948" s="92"/>
      <c r="AJ948" s="92"/>
      <c r="AK948" s="92"/>
      <c r="AL948" s="92"/>
      <c r="AM948" s="92"/>
    </row>
    <row r="949" spans="2:39" ht="14.45" customHeight="1" x14ac:dyDescent="0.25">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c r="AI949" s="92"/>
      <c r="AJ949" s="92"/>
      <c r="AK949" s="92"/>
      <c r="AL949" s="92"/>
      <c r="AM949" s="92"/>
    </row>
    <row r="950" spans="2:39" ht="14.45" customHeight="1" x14ac:dyDescent="0.25">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c r="AM950" s="92"/>
    </row>
    <row r="951" spans="2:39" ht="14.45" customHeight="1" x14ac:dyDescent="0.25">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row>
    <row r="952" spans="2:39" ht="14.45" customHeight="1" x14ac:dyDescent="0.25">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c r="AI952" s="92"/>
      <c r="AJ952" s="92"/>
      <c r="AK952" s="92"/>
      <c r="AL952" s="92"/>
      <c r="AM952" s="92"/>
    </row>
    <row r="953" spans="2:39" ht="14.45" customHeight="1" x14ac:dyDescent="0.25">
      <c r="B953" s="92"/>
      <c r="C953" s="92"/>
      <c r="D953" s="92"/>
      <c r="E953" s="92"/>
      <c r="F953" s="92"/>
      <c r="G953" s="92"/>
      <c r="H953" s="92"/>
      <c r="I953" s="92"/>
      <c r="J953" s="92"/>
      <c r="K953" s="92"/>
      <c r="L953" s="92"/>
    </row>
    <row r="954" spans="2:39" ht="14.45" customHeight="1" x14ac:dyDescent="0.25">
      <c r="B954" s="92"/>
      <c r="C954" s="92"/>
      <c r="D954" s="92"/>
      <c r="E954" s="92"/>
      <c r="F954" s="92"/>
      <c r="G954" s="92"/>
      <c r="H954" s="92"/>
      <c r="I954" s="92"/>
      <c r="J954" s="92"/>
      <c r="K954" s="92"/>
      <c r="L954" s="92"/>
    </row>
    <row r="955" spans="2:39" ht="14.45" customHeight="1" x14ac:dyDescent="0.25">
      <c r="B955" s="92"/>
      <c r="C955" s="92"/>
      <c r="D955" s="92"/>
      <c r="E955" s="92"/>
      <c r="F955" s="92"/>
      <c r="G955" s="92"/>
      <c r="H955" s="92"/>
      <c r="I955" s="92"/>
      <c r="J955" s="92"/>
      <c r="K955" s="92"/>
      <c r="L955" s="92"/>
    </row>
    <row r="956" spans="2:39" ht="14.45" customHeight="1" x14ac:dyDescent="0.25">
      <c r="B956" s="92"/>
      <c r="C956" s="92"/>
      <c r="D956" s="92"/>
      <c r="E956" s="92"/>
      <c r="F956" s="92"/>
      <c r="G956" s="92"/>
      <c r="H956" s="92"/>
      <c r="I956" s="92"/>
      <c r="J956" s="92"/>
      <c r="K956" s="92"/>
      <c r="L956" s="92"/>
    </row>
    <row r="957" spans="2:39" ht="14.45" customHeight="1" x14ac:dyDescent="0.25">
      <c r="B957" s="92"/>
      <c r="C957" s="92"/>
      <c r="D957" s="92"/>
      <c r="E957" s="92"/>
      <c r="F957" s="92"/>
      <c r="G957" s="92"/>
      <c r="H957" s="92"/>
      <c r="I957" s="92"/>
      <c r="J957" s="92"/>
      <c r="K957" s="92"/>
      <c r="L957" s="92"/>
    </row>
    <row r="958" spans="2:39" ht="14.45" customHeight="1" x14ac:dyDescent="0.25">
      <c r="B958" s="92"/>
      <c r="C958" s="92"/>
      <c r="D958" s="92"/>
      <c r="E958" s="92"/>
      <c r="F958" s="92"/>
      <c r="G958" s="92"/>
      <c r="H958" s="92"/>
      <c r="I958" s="92"/>
      <c r="J958" s="92"/>
      <c r="K958" s="92"/>
      <c r="L958" s="92"/>
    </row>
    <row r="959" spans="2:39" ht="14.45" customHeight="1" x14ac:dyDescent="0.25">
      <c r="B959" s="92"/>
      <c r="C959" s="92"/>
      <c r="D959" s="92"/>
      <c r="E959" s="92"/>
      <c r="F959" s="92"/>
      <c r="G959" s="92"/>
      <c r="H959" s="92"/>
      <c r="I959" s="92"/>
      <c r="J959" s="92"/>
      <c r="K959" s="92"/>
      <c r="L959" s="92"/>
    </row>
    <row r="960" spans="2:39" ht="14.45" customHeight="1" x14ac:dyDescent="0.25">
      <c r="B960" s="92"/>
      <c r="C960" s="92"/>
      <c r="D960" s="92"/>
      <c r="E960" s="92"/>
      <c r="F960" s="92"/>
      <c r="G960" s="92"/>
      <c r="H960" s="92"/>
      <c r="I960" s="92"/>
      <c r="J960" s="92"/>
      <c r="K960" s="92"/>
      <c r="L960" s="92"/>
    </row>
    <row r="961" spans="2:12" ht="14.45" customHeight="1" x14ac:dyDescent="0.25">
      <c r="B961" s="92"/>
      <c r="C961" s="92"/>
      <c r="D961" s="92"/>
      <c r="E961" s="92"/>
      <c r="F961" s="92"/>
      <c r="G961" s="92"/>
      <c r="H961" s="92"/>
      <c r="I961" s="92"/>
      <c r="J961" s="92"/>
      <c r="K961" s="92"/>
      <c r="L961" s="92"/>
    </row>
    <row r="962" spans="2:12" ht="14.45" customHeight="1" x14ac:dyDescent="0.25">
      <c r="B962" s="92"/>
      <c r="C962" s="92"/>
      <c r="D962" s="92"/>
      <c r="E962" s="92"/>
      <c r="F962" s="92"/>
      <c r="G962" s="92"/>
      <c r="H962" s="92"/>
      <c r="I962" s="92"/>
      <c r="J962" s="92"/>
      <c r="K962" s="92"/>
      <c r="L962" s="92"/>
    </row>
    <row r="963" spans="2:12" ht="14.45" customHeight="1" x14ac:dyDescent="0.25">
      <c r="B963" s="92"/>
      <c r="C963" s="92"/>
      <c r="D963" s="92"/>
      <c r="E963" s="92"/>
      <c r="F963" s="92"/>
      <c r="G963" s="92"/>
      <c r="H963" s="92"/>
      <c r="I963" s="92"/>
      <c r="J963" s="92"/>
      <c r="K963" s="92"/>
      <c r="L963" s="92"/>
    </row>
    <row r="964" spans="2:12" ht="14.45" customHeight="1" x14ac:dyDescent="0.25">
      <c r="B964" s="92"/>
      <c r="C964" s="92"/>
      <c r="D964" s="92"/>
      <c r="E964" s="92"/>
      <c r="F964" s="92"/>
      <c r="G964" s="92"/>
      <c r="H964" s="92"/>
      <c r="I964" s="92"/>
      <c r="J964" s="92"/>
      <c r="K964" s="92"/>
      <c r="L964" s="92"/>
    </row>
    <row r="965" spans="2:12" ht="14.45" customHeight="1" x14ac:dyDescent="0.25">
      <c r="B965" s="92"/>
      <c r="C965" s="92"/>
      <c r="D965" s="92"/>
      <c r="E965" s="92"/>
      <c r="F965" s="92"/>
      <c r="G965" s="92"/>
      <c r="H965" s="92"/>
      <c r="I965" s="92"/>
      <c r="J965" s="92"/>
      <c r="K965" s="92"/>
      <c r="L965" s="92"/>
    </row>
    <row r="966" spans="2:12" ht="14.45" customHeight="1" x14ac:dyDescent="0.25">
      <c r="B966" s="92"/>
      <c r="C966" s="92"/>
      <c r="D966" s="92"/>
      <c r="E966" s="92"/>
      <c r="F966" s="92"/>
      <c r="G966" s="92"/>
      <c r="H966" s="92"/>
      <c r="I966" s="92"/>
      <c r="J966" s="92"/>
      <c r="K966" s="92"/>
      <c r="L966" s="92"/>
    </row>
    <row r="967" spans="2:12" ht="14.45" customHeight="1" x14ac:dyDescent="0.25">
      <c r="B967" s="92"/>
      <c r="C967" s="92"/>
      <c r="D967" s="92"/>
      <c r="E967" s="92"/>
      <c r="F967" s="92"/>
      <c r="G967" s="92"/>
      <c r="H967" s="92"/>
      <c r="I967" s="92"/>
      <c r="J967" s="92"/>
      <c r="K967" s="92"/>
      <c r="L967" s="92"/>
    </row>
    <row r="968" spans="2:12" ht="14.45" customHeight="1" x14ac:dyDescent="0.25">
      <c r="B968" s="92"/>
      <c r="C968" s="92"/>
      <c r="D968" s="92"/>
      <c r="E968" s="92"/>
      <c r="F968" s="92"/>
      <c r="G968" s="92"/>
      <c r="H968" s="92"/>
      <c r="I968" s="92"/>
      <c r="J968" s="92"/>
      <c r="K968" s="92"/>
      <c r="L968" s="92"/>
    </row>
    <row r="969" spans="2:12" ht="14.45" customHeight="1" x14ac:dyDescent="0.25">
      <c r="B969" s="92"/>
      <c r="C969" s="92"/>
      <c r="D969" s="92"/>
      <c r="E969" s="92"/>
      <c r="F969" s="92"/>
      <c r="G969" s="92"/>
      <c r="H969" s="92"/>
      <c r="I969" s="92"/>
      <c r="J969" s="92"/>
      <c r="K969" s="92"/>
      <c r="L969" s="92"/>
    </row>
    <row r="970" spans="2:12" ht="14.45" customHeight="1" x14ac:dyDescent="0.25">
      <c r="B970" s="92"/>
      <c r="C970" s="92"/>
      <c r="D970" s="92"/>
      <c r="E970" s="92"/>
      <c r="F970" s="92"/>
      <c r="G970" s="92"/>
      <c r="H970" s="92"/>
      <c r="I970" s="92"/>
      <c r="J970" s="92"/>
      <c r="K970" s="92"/>
      <c r="L970" s="92"/>
    </row>
    <row r="971" spans="2:12" ht="14.45" customHeight="1" x14ac:dyDescent="0.25">
      <c r="B971" s="92"/>
      <c r="C971" s="92"/>
      <c r="D971" s="92"/>
      <c r="E971" s="92"/>
      <c r="F971" s="92"/>
      <c r="G971" s="92"/>
      <c r="H971" s="92"/>
      <c r="I971" s="92"/>
      <c r="J971" s="92"/>
      <c r="K971" s="92"/>
      <c r="L971" s="92"/>
    </row>
    <row r="972" spans="2:12" ht="14.45" customHeight="1" x14ac:dyDescent="0.25">
      <c r="B972" s="92"/>
      <c r="C972" s="92"/>
      <c r="D972" s="92"/>
      <c r="E972" s="92"/>
      <c r="F972" s="92"/>
      <c r="G972" s="92"/>
      <c r="H972" s="92"/>
      <c r="I972" s="92"/>
      <c r="J972" s="92"/>
      <c r="K972" s="92"/>
      <c r="L972" s="92"/>
    </row>
    <row r="973" spans="2:12" ht="14.45" customHeight="1" x14ac:dyDescent="0.25">
      <c r="B973" s="92"/>
      <c r="C973" s="92"/>
      <c r="D973" s="92"/>
      <c r="E973" s="92"/>
      <c r="F973" s="92"/>
      <c r="G973" s="92"/>
      <c r="H973" s="92"/>
      <c r="I973" s="92"/>
      <c r="J973" s="92"/>
      <c r="K973" s="92"/>
      <c r="L973" s="92"/>
    </row>
    <row r="974" spans="2:12" ht="14.45" customHeight="1" x14ac:dyDescent="0.25">
      <c r="B974" s="92"/>
      <c r="C974" s="92"/>
      <c r="D974" s="92"/>
      <c r="E974" s="92"/>
      <c r="F974" s="92"/>
      <c r="G974" s="92"/>
      <c r="H974" s="92"/>
      <c r="I974" s="92"/>
      <c r="J974" s="92"/>
      <c r="K974" s="92"/>
      <c r="L974" s="92"/>
    </row>
    <row r="975" spans="2:12" ht="14.45" customHeight="1" x14ac:dyDescent="0.25">
      <c r="B975" s="92"/>
      <c r="C975" s="92"/>
      <c r="D975" s="92"/>
      <c r="E975" s="92"/>
      <c r="F975" s="92"/>
      <c r="G975" s="92"/>
      <c r="H975" s="92"/>
      <c r="I975" s="92"/>
      <c r="J975" s="92"/>
      <c r="K975" s="92"/>
      <c r="L975" s="92"/>
    </row>
    <row r="976" spans="2:12" ht="14.45" customHeight="1" x14ac:dyDescent="0.25">
      <c r="B976" s="92"/>
      <c r="C976" s="92"/>
      <c r="D976" s="92"/>
      <c r="E976" s="92"/>
      <c r="F976" s="92"/>
      <c r="G976" s="92"/>
      <c r="H976" s="92"/>
      <c r="I976" s="92"/>
      <c r="J976" s="92"/>
      <c r="K976" s="92"/>
      <c r="L976" s="92"/>
    </row>
    <row r="977" spans="2:12" ht="14.45" customHeight="1" x14ac:dyDescent="0.25">
      <c r="B977" s="92"/>
      <c r="C977" s="92"/>
      <c r="D977" s="92"/>
      <c r="E977" s="92"/>
      <c r="F977" s="92"/>
      <c r="G977" s="92"/>
      <c r="H977" s="92"/>
      <c r="I977" s="92"/>
      <c r="J977" s="92"/>
      <c r="K977" s="92"/>
      <c r="L977" s="92"/>
    </row>
    <row r="978" spans="2:12" ht="14.45" customHeight="1" x14ac:dyDescent="0.25">
      <c r="B978" s="92"/>
      <c r="C978" s="92"/>
      <c r="D978" s="92"/>
      <c r="E978" s="92"/>
      <c r="F978" s="92"/>
      <c r="G978" s="92"/>
      <c r="H978" s="92"/>
      <c r="I978" s="92"/>
      <c r="J978" s="92"/>
      <c r="K978" s="92"/>
      <c r="L978" s="92"/>
    </row>
    <row r="979" spans="2:12" ht="14.45" customHeight="1" x14ac:dyDescent="0.25">
      <c r="B979" s="92"/>
      <c r="C979" s="92"/>
      <c r="D979" s="92"/>
      <c r="E979" s="92"/>
      <c r="F979" s="92"/>
      <c r="G979" s="92"/>
      <c r="H979" s="92"/>
      <c r="I979" s="92"/>
      <c r="J979" s="92"/>
      <c r="K979" s="92"/>
      <c r="L979" s="92"/>
    </row>
    <row r="980" spans="2:12" ht="14.45" customHeight="1" x14ac:dyDescent="0.25">
      <c r="B980" s="92"/>
      <c r="C980" s="92"/>
      <c r="D980" s="92"/>
      <c r="E980" s="92"/>
      <c r="F980" s="92"/>
      <c r="G980" s="92"/>
      <c r="H980" s="92"/>
      <c r="I980" s="92"/>
      <c r="J980" s="92"/>
      <c r="K980" s="92"/>
      <c r="L980" s="92"/>
    </row>
    <row r="981" spans="2:12" ht="14.45" customHeight="1" x14ac:dyDescent="0.25">
      <c r="B981" s="92"/>
      <c r="C981" s="92"/>
      <c r="D981" s="92"/>
      <c r="E981" s="92"/>
      <c r="F981" s="92"/>
      <c r="G981" s="92"/>
      <c r="H981" s="92"/>
      <c r="I981" s="92"/>
      <c r="J981" s="92"/>
      <c r="K981" s="92"/>
      <c r="L981" s="92"/>
    </row>
    <row r="982" spans="2:12" ht="14.45" customHeight="1" x14ac:dyDescent="0.25">
      <c r="B982" s="92"/>
      <c r="C982" s="92"/>
      <c r="D982" s="92"/>
      <c r="E982" s="92"/>
      <c r="F982" s="92"/>
      <c r="G982" s="92"/>
      <c r="H982" s="92"/>
      <c r="I982" s="92"/>
      <c r="J982" s="92"/>
      <c r="K982" s="92"/>
      <c r="L982" s="92"/>
    </row>
    <row r="983" spans="2:12" ht="14.45" customHeight="1" x14ac:dyDescent="0.25">
      <c r="B983" s="92"/>
      <c r="C983" s="92"/>
      <c r="D983" s="92"/>
      <c r="E983" s="92"/>
      <c r="F983" s="92"/>
      <c r="G983" s="92"/>
      <c r="H983" s="92"/>
      <c r="I983" s="92"/>
      <c r="J983" s="92"/>
      <c r="K983" s="92"/>
      <c r="L983" s="92"/>
    </row>
    <row r="984" spans="2:12" ht="14.45" customHeight="1" x14ac:dyDescent="0.25">
      <c r="B984" s="92"/>
      <c r="C984" s="92"/>
      <c r="D984" s="92"/>
      <c r="E984" s="92"/>
      <c r="F984" s="92"/>
      <c r="G984" s="92"/>
      <c r="H984" s="92"/>
      <c r="I984" s="92"/>
      <c r="J984" s="92"/>
      <c r="K984" s="92"/>
      <c r="L984" s="92"/>
    </row>
    <row r="985" spans="2:12" ht="14.45" customHeight="1" x14ac:dyDescent="0.25">
      <c r="B985" s="92"/>
      <c r="C985" s="92"/>
      <c r="D985" s="92"/>
      <c r="E985" s="92"/>
      <c r="F985" s="92"/>
      <c r="G985" s="92"/>
      <c r="H985" s="92"/>
      <c r="I985" s="92"/>
      <c r="J985" s="92"/>
      <c r="K985" s="92"/>
      <c r="L985" s="92"/>
    </row>
    <row r="986" spans="2:12" ht="14.45" customHeight="1" x14ac:dyDescent="0.25">
      <c r="B986" s="92"/>
      <c r="C986" s="92"/>
      <c r="D986" s="92"/>
      <c r="E986" s="92"/>
      <c r="F986" s="92"/>
      <c r="G986" s="92"/>
      <c r="H986" s="92"/>
      <c r="I986" s="92"/>
      <c r="J986" s="92"/>
      <c r="K986" s="92"/>
      <c r="L986" s="92"/>
    </row>
    <row r="987" spans="2:12" ht="14.45" customHeight="1" x14ac:dyDescent="0.25">
      <c r="B987" s="92"/>
      <c r="C987" s="92"/>
      <c r="D987" s="92"/>
      <c r="E987" s="92"/>
      <c r="F987" s="92"/>
      <c r="G987" s="92"/>
      <c r="H987" s="92"/>
      <c r="I987" s="92"/>
      <c r="J987" s="92"/>
      <c r="K987" s="92"/>
      <c r="L987" s="92"/>
    </row>
    <row r="988" spans="2:12" ht="14.45" customHeight="1" x14ac:dyDescent="0.25">
      <c r="B988" s="92"/>
      <c r="C988" s="92"/>
      <c r="D988" s="92"/>
      <c r="E988" s="92"/>
      <c r="F988" s="92"/>
      <c r="G988" s="92"/>
      <c r="H988" s="92"/>
      <c r="I988" s="92"/>
      <c r="J988" s="92"/>
      <c r="K988" s="92"/>
      <c r="L988" s="92"/>
    </row>
    <row r="989" spans="2:12" ht="14.45" customHeight="1" x14ac:dyDescent="0.25">
      <c r="B989" s="92"/>
      <c r="C989" s="92"/>
      <c r="D989" s="92"/>
      <c r="E989" s="92"/>
      <c r="F989" s="92"/>
      <c r="G989" s="92"/>
      <c r="H989" s="92"/>
      <c r="I989" s="92"/>
      <c r="J989" s="92"/>
      <c r="K989" s="92"/>
      <c r="L989" s="92"/>
    </row>
    <row r="990" spans="2:12" ht="14.45" customHeight="1" x14ac:dyDescent="0.25">
      <c r="B990" s="92"/>
      <c r="C990" s="92"/>
      <c r="D990" s="92"/>
      <c r="E990" s="92"/>
      <c r="F990" s="92"/>
      <c r="G990" s="92"/>
      <c r="H990" s="92"/>
      <c r="I990" s="92"/>
      <c r="J990" s="92"/>
      <c r="K990" s="92"/>
      <c r="L990" s="92"/>
    </row>
    <row r="991" spans="2:12" ht="14.45" customHeight="1" x14ac:dyDescent="0.25">
      <c r="B991" s="92"/>
      <c r="C991" s="92"/>
      <c r="D991" s="92"/>
      <c r="E991" s="92"/>
      <c r="F991" s="92"/>
      <c r="G991" s="92"/>
      <c r="H991" s="92"/>
      <c r="I991" s="92"/>
      <c r="J991" s="92"/>
      <c r="K991" s="92"/>
      <c r="L991" s="92"/>
    </row>
    <row r="992" spans="2:12" ht="14.45" customHeight="1" x14ac:dyDescent="0.25">
      <c r="B992" s="92"/>
      <c r="C992" s="92"/>
      <c r="D992" s="92"/>
      <c r="E992" s="92"/>
      <c r="F992" s="92"/>
      <c r="G992" s="92"/>
      <c r="H992" s="92"/>
      <c r="I992" s="92"/>
      <c r="J992" s="92"/>
      <c r="K992" s="92"/>
      <c r="L992" s="92"/>
    </row>
    <row r="993" spans="2:12" ht="14.45" customHeight="1" x14ac:dyDescent="0.25">
      <c r="B993" s="92"/>
      <c r="C993" s="92"/>
      <c r="D993" s="92"/>
      <c r="E993" s="92"/>
      <c r="F993" s="92"/>
      <c r="G993" s="92"/>
      <c r="H993" s="92"/>
      <c r="I993" s="92"/>
      <c r="J993" s="92"/>
      <c r="K993" s="92"/>
      <c r="L993" s="92"/>
    </row>
    <row r="994" spans="2:12" ht="14.45" customHeight="1" x14ac:dyDescent="0.25">
      <c r="B994" s="92"/>
      <c r="C994" s="92"/>
      <c r="D994" s="92"/>
      <c r="E994" s="92"/>
      <c r="F994" s="92"/>
      <c r="G994" s="92"/>
      <c r="H994" s="92"/>
      <c r="I994" s="92"/>
      <c r="J994" s="92"/>
      <c r="K994" s="92"/>
      <c r="L994" s="92"/>
    </row>
    <row r="995" spans="2:12" ht="14.45" customHeight="1" x14ac:dyDescent="0.25">
      <c r="B995" s="92"/>
      <c r="C995" s="92"/>
      <c r="D995" s="92"/>
      <c r="E995" s="92"/>
      <c r="F995" s="92"/>
      <c r="G995" s="92"/>
      <c r="H995" s="92"/>
      <c r="I995" s="92"/>
      <c r="J995" s="92"/>
      <c r="K995" s="92"/>
      <c r="L995" s="92"/>
    </row>
    <row r="996" spans="2:12" ht="14.45" customHeight="1" x14ac:dyDescent="0.25">
      <c r="B996" s="92"/>
      <c r="C996" s="92"/>
      <c r="D996" s="92"/>
      <c r="E996" s="92"/>
      <c r="F996" s="92"/>
      <c r="G996" s="92"/>
      <c r="H996" s="92"/>
      <c r="I996" s="92"/>
      <c r="J996" s="92"/>
      <c r="K996" s="92"/>
      <c r="L996" s="92"/>
    </row>
    <row r="997" spans="2:12" ht="14.45" customHeight="1" x14ac:dyDescent="0.25">
      <c r="B997" s="92"/>
      <c r="C997" s="92"/>
      <c r="D997" s="92"/>
      <c r="E997" s="92"/>
      <c r="F997" s="92"/>
      <c r="G997" s="92"/>
      <c r="H997" s="92"/>
      <c r="I997" s="92"/>
      <c r="J997" s="92"/>
      <c r="K997" s="92"/>
      <c r="L997" s="92"/>
    </row>
    <row r="998" spans="2:12" ht="14.45" customHeight="1" x14ac:dyDescent="0.25">
      <c r="B998" s="92"/>
      <c r="C998" s="92"/>
      <c r="D998" s="92"/>
      <c r="E998" s="92"/>
      <c r="F998" s="92"/>
      <c r="G998" s="92"/>
      <c r="H998" s="92"/>
      <c r="I998" s="92"/>
      <c r="J998" s="92"/>
      <c r="K998" s="92"/>
      <c r="L998" s="92"/>
    </row>
    <row r="999" spans="2:12" ht="14.45" customHeight="1" x14ac:dyDescent="0.25">
      <c r="B999" s="92"/>
      <c r="C999" s="92"/>
      <c r="D999" s="92"/>
      <c r="E999" s="92"/>
      <c r="F999" s="92"/>
      <c r="G999" s="92"/>
      <c r="H999" s="92"/>
      <c r="I999" s="92"/>
      <c r="J999" s="92"/>
      <c r="K999" s="92"/>
      <c r="L999" s="92"/>
    </row>
    <row r="1000" spans="2:12" ht="14.45" customHeight="1" x14ac:dyDescent="0.25">
      <c r="B1000" s="92"/>
      <c r="C1000" s="92"/>
      <c r="D1000" s="92"/>
      <c r="E1000" s="92"/>
      <c r="F1000" s="92"/>
      <c r="G1000" s="92"/>
      <c r="H1000" s="92"/>
      <c r="I1000" s="92"/>
      <c r="J1000" s="92"/>
      <c r="K1000" s="92"/>
      <c r="L1000" s="92"/>
    </row>
    <row r="1001" spans="2:12" ht="14.45" customHeight="1" x14ac:dyDescent="0.25">
      <c r="B1001" s="92"/>
      <c r="C1001" s="92"/>
      <c r="D1001" s="92"/>
      <c r="E1001" s="92"/>
      <c r="F1001" s="92"/>
      <c r="G1001" s="92"/>
      <c r="H1001" s="92"/>
      <c r="I1001" s="92"/>
      <c r="J1001" s="92"/>
      <c r="K1001" s="92"/>
      <c r="L1001" s="92"/>
    </row>
    <row r="1002" spans="2:12" ht="14.45" customHeight="1" x14ac:dyDescent="0.25">
      <c r="B1002" s="92"/>
      <c r="C1002" s="92"/>
      <c r="D1002" s="92"/>
      <c r="E1002" s="92"/>
      <c r="F1002" s="92"/>
      <c r="G1002" s="92"/>
      <c r="H1002" s="92"/>
      <c r="I1002" s="92"/>
      <c r="J1002" s="92"/>
      <c r="K1002" s="92"/>
      <c r="L1002" s="92"/>
    </row>
    <row r="1003" spans="2:12" ht="14.45" customHeight="1" x14ac:dyDescent="0.25">
      <c r="B1003" s="92"/>
      <c r="C1003" s="92"/>
      <c r="D1003" s="92"/>
      <c r="E1003" s="92"/>
      <c r="F1003" s="92"/>
      <c r="G1003" s="92"/>
      <c r="H1003" s="92"/>
      <c r="I1003" s="92"/>
      <c r="J1003" s="92"/>
      <c r="K1003" s="92"/>
      <c r="L1003" s="92"/>
    </row>
    <row r="1004" spans="2:12" ht="14.45" customHeight="1" x14ac:dyDescent="0.25">
      <c r="B1004" s="92"/>
      <c r="C1004" s="92"/>
      <c r="D1004" s="92"/>
      <c r="E1004" s="92"/>
      <c r="F1004" s="92"/>
      <c r="G1004" s="92"/>
      <c r="H1004" s="92"/>
      <c r="I1004" s="92"/>
      <c r="J1004" s="92"/>
      <c r="K1004" s="92"/>
      <c r="L1004" s="92"/>
    </row>
    <row r="1005" spans="2:12" ht="14.45" customHeight="1" x14ac:dyDescent="0.25">
      <c r="B1005" s="92"/>
      <c r="C1005" s="92"/>
      <c r="D1005" s="92"/>
      <c r="E1005" s="92"/>
      <c r="F1005" s="92"/>
      <c r="G1005" s="92"/>
      <c r="H1005" s="92"/>
      <c r="I1005" s="92"/>
      <c r="J1005" s="92"/>
      <c r="K1005" s="92"/>
      <c r="L1005" s="92"/>
    </row>
    <row r="1006" spans="2:12" ht="14.45" customHeight="1" x14ac:dyDescent="0.25">
      <c r="B1006" s="92"/>
      <c r="C1006" s="92"/>
      <c r="D1006" s="92"/>
      <c r="E1006" s="92"/>
      <c r="F1006" s="92"/>
      <c r="G1006" s="92"/>
      <c r="H1006" s="92"/>
      <c r="I1006" s="92"/>
      <c r="J1006" s="92"/>
      <c r="K1006" s="92"/>
      <c r="L1006" s="92"/>
    </row>
    <row r="1007" spans="2:12" ht="14.45" customHeight="1" x14ac:dyDescent="0.25">
      <c r="B1007" s="92"/>
      <c r="C1007" s="92"/>
      <c r="D1007" s="92"/>
      <c r="E1007" s="92"/>
      <c r="F1007" s="92"/>
      <c r="G1007" s="92"/>
      <c r="H1007" s="92"/>
      <c r="I1007" s="92"/>
      <c r="J1007" s="92"/>
      <c r="K1007" s="92"/>
      <c r="L1007" s="92"/>
    </row>
    <row r="1008" spans="2:12" ht="14.45" customHeight="1" x14ac:dyDescent="0.25">
      <c r="B1008" s="92"/>
      <c r="C1008" s="92"/>
      <c r="D1008" s="92"/>
      <c r="E1008" s="92"/>
      <c r="F1008" s="92"/>
      <c r="G1008" s="92"/>
      <c r="H1008" s="92"/>
      <c r="I1008" s="92"/>
      <c r="J1008" s="92"/>
      <c r="K1008" s="92"/>
      <c r="L1008" s="92"/>
    </row>
    <row r="1009" spans="2:12" ht="14.45" customHeight="1" x14ac:dyDescent="0.25">
      <c r="B1009" s="92"/>
      <c r="C1009" s="92"/>
      <c r="D1009" s="92"/>
      <c r="E1009" s="92"/>
      <c r="F1009" s="92"/>
      <c r="G1009" s="92"/>
      <c r="H1009" s="92"/>
      <c r="I1009" s="92"/>
      <c r="J1009" s="92"/>
      <c r="K1009" s="92"/>
      <c r="L1009" s="92"/>
    </row>
    <row r="1010" spans="2:12" ht="14.45" customHeight="1" x14ac:dyDescent="0.25">
      <c r="B1010" s="92"/>
      <c r="C1010" s="92"/>
      <c r="D1010" s="92"/>
      <c r="E1010" s="92"/>
      <c r="F1010" s="92"/>
      <c r="G1010" s="92"/>
      <c r="H1010" s="92"/>
      <c r="I1010" s="92"/>
      <c r="J1010" s="92"/>
      <c r="K1010" s="92"/>
      <c r="L1010" s="92"/>
    </row>
    <row r="1011" spans="2:12" ht="14.45" customHeight="1" x14ac:dyDescent="0.25">
      <c r="B1011" s="92"/>
      <c r="C1011" s="92"/>
      <c r="D1011" s="92"/>
      <c r="E1011" s="92"/>
      <c r="F1011" s="92"/>
      <c r="G1011" s="92"/>
      <c r="H1011" s="92"/>
      <c r="I1011" s="92"/>
      <c r="J1011" s="92"/>
      <c r="K1011" s="92"/>
      <c r="L1011" s="92"/>
    </row>
    <row r="1012" spans="2:12" ht="14.45" customHeight="1" x14ac:dyDescent="0.25">
      <c r="B1012" s="92"/>
      <c r="C1012" s="92"/>
      <c r="D1012" s="92"/>
      <c r="E1012" s="92"/>
      <c r="F1012" s="92"/>
      <c r="G1012" s="92"/>
      <c r="H1012" s="92"/>
      <c r="I1012" s="92"/>
      <c r="J1012" s="92"/>
      <c r="K1012" s="92"/>
      <c r="L1012" s="92"/>
    </row>
    <row r="1013" spans="2:12" ht="14.45" customHeight="1" x14ac:dyDescent="0.25">
      <c r="B1013" s="92"/>
      <c r="C1013" s="92"/>
      <c r="D1013" s="92"/>
      <c r="E1013" s="92"/>
      <c r="F1013" s="92"/>
      <c r="G1013" s="92"/>
      <c r="H1013" s="92"/>
      <c r="I1013" s="92"/>
      <c r="J1013" s="92"/>
      <c r="K1013" s="92"/>
      <c r="L1013" s="92"/>
    </row>
    <row r="1014" spans="2:12" ht="14.45" customHeight="1" x14ac:dyDescent="0.25">
      <c r="B1014" s="92"/>
      <c r="C1014" s="92"/>
      <c r="D1014" s="92"/>
      <c r="E1014" s="92"/>
      <c r="F1014" s="92"/>
      <c r="G1014" s="92"/>
      <c r="H1014" s="92"/>
      <c r="I1014" s="92"/>
      <c r="J1014" s="92"/>
      <c r="K1014" s="92"/>
      <c r="L1014" s="92"/>
    </row>
    <row r="1015" spans="2:12" ht="14.45" customHeight="1" x14ac:dyDescent="0.25">
      <c r="B1015" s="92"/>
      <c r="C1015" s="92"/>
      <c r="D1015" s="92"/>
      <c r="E1015" s="92"/>
      <c r="F1015" s="92"/>
      <c r="G1015" s="92"/>
      <c r="H1015" s="92"/>
      <c r="I1015" s="92"/>
      <c r="J1015" s="92"/>
      <c r="K1015" s="92"/>
      <c r="L1015" s="92"/>
    </row>
    <row r="1016" spans="2:12" ht="14.45" customHeight="1" x14ac:dyDescent="0.25">
      <c r="B1016" s="92"/>
      <c r="C1016" s="92"/>
      <c r="D1016" s="92"/>
      <c r="E1016" s="92"/>
      <c r="F1016" s="92"/>
      <c r="G1016" s="92"/>
      <c r="H1016" s="92"/>
      <c r="I1016" s="92"/>
      <c r="J1016" s="92"/>
      <c r="K1016" s="92"/>
      <c r="L1016" s="92"/>
    </row>
    <row r="1017" spans="2:12" ht="14.45" customHeight="1" x14ac:dyDescent="0.25">
      <c r="B1017" s="92"/>
      <c r="C1017" s="92"/>
      <c r="D1017" s="92"/>
      <c r="E1017" s="92"/>
      <c r="F1017" s="92"/>
      <c r="G1017" s="92"/>
      <c r="H1017" s="92"/>
      <c r="I1017" s="92"/>
      <c r="J1017" s="92"/>
      <c r="K1017" s="92"/>
      <c r="L1017" s="92"/>
    </row>
    <row r="1018" spans="2:12" ht="14.45" customHeight="1" x14ac:dyDescent="0.25">
      <c r="B1018" s="92"/>
      <c r="C1018" s="92"/>
      <c r="D1018" s="92"/>
      <c r="E1018" s="92"/>
      <c r="F1018" s="92"/>
      <c r="G1018" s="92"/>
      <c r="H1018" s="92"/>
      <c r="I1018" s="92"/>
      <c r="J1018" s="92"/>
      <c r="K1018" s="92"/>
      <c r="L1018" s="92"/>
    </row>
    <row r="1019" spans="2:12" ht="14.45" customHeight="1" x14ac:dyDescent="0.25">
      <c r="B1019" s="92"/>
      <c r="C1019" s="92"/>
      <c r="D1019" s="92"/>
      <c r="E1019" s="92"/>
      <c r="F1019" s="92"/>
      <c r="G1019" s="92"/>
      <c r="H1019" s="92"/>
      <c r="I1019" s="92"/>
      <c r="J1019" s="92"/>
      <c r="K1019" s="92"/>
      <c r="L1019" s="92"/>
    </row>
    <row r="1020" spans="2:12" ht="14.45" customHeight="1" x14ac:dyDescent="0.25">
      <c r="B1020" s="92"/>
      <c r="C1020" s="92"/>
      <c r="D1020" s="92"/>
      <c r="E1020" s="92"/>
      <c r="F1020" s="92"/>
      <c r="G1020" s="92"/>
      <c r="H1020" s="92"/>
      <c r="I1020" s="92"/>
      <c r="J1020" s="92"/>
      <c r="K1020" s="92"/>
      <c r="L1020" s="92"/>
    </row>
    <row r="1021" spans="2:12" ht="14.45" customHeight="1" x14ac:dyDescent="0.25">
      <c r="B1021" s="92"/>
      <c r="C1021" s="92"/>
      <c r="D1021" s="92"/>
      <c r="E1021" s="92"/>
      <c r="F1021" s="92"/>
      <c r="G1021" s="92"/>
      <c r="H1021" s="92"/>
      <c r="I1021" s="92"/>
      <c r="J1021" s="92"/>
      <c r="K1021" s="92"/>
      <c r="L1021" s="92"/>
    </row>
    <row r="1022" spans="2:12" ht="14.45" customHeight="1" x14ac:dyDescent="0.25">
      <c r="B1022" s="92"/>
      <c r="C1022" s="92"/>
      <c r="D1022" s="92"/>
      <c r="E1022" s="92"/>
      <c r="F1022" s="92"/>
      <c r="G1022" s="92"/>
      <c r="H1022" s="92"/>
      <c r="I1022" s="92"/>
      <c r="J1022" s="92"/>
      <c r="K1022" s="92"/>
      <c r="L1022" s="92"/>
    </row>
    <row r="1023" spans="2:12" ht="14.45" customHeight="1" x14ac:dyDescent="0.25">
      <c r="B1023" s="92"/>
      <c r="C1023" s="92"/>
      <c r="D1023" s="92"/>
      <c r="E1023" s="92"/>
      <c r="F1023" s="92"/>
      <c r="G1023" s="92"/>
      <c r="H1023" s="92"/>
      <c r="I1023" s="92"/>
      <c r="J1023" s="92"/>
      <c r="K1023" s="92"/>
      <c r="L1023" s="92"/>
    </row>
    <row r="1024" spans="2:12" ht="14.45" customHeight="1" x14ac:dyDescent="0.25">
      <c r="B1024" s="92"/>
      <c r="C1024" s="92"/>
      <c r="D1024" s="92"/>
      <c r="E1024" s="92"/>
      <c r="F1024" s="92"/>
      <c r="G1024" s="92"/>
      <c r="H1024" s="92"/>
      <c r="I1024" s="92"/>
      <c r="J1024" s="92"/>
      <c r="K1024" s="92"/>
      <c r="L1024" s="92"/>
    </row>
    <row r="1025" spans="2:12" ht="14.45" customHeight="1" x14ac:dyDescent="0.25">
      <c r="B1025" s="92"/>
      <c r="C1025" s="92"/>
      <c r="D1025" s="92"/>
      <c r="E1025" s="92"/>
      <c r="F1025" s="92"/>
      <c r="G1025" s="92"/>
      <c r="H1025" s="92"/>
      <c r="I1025" s="92"/>
      <c r="J1025" s="92"/>
      <c r="K1025" s="92"/>
      <c r="L1025" s="92"/>
    </row>
    <row r="1026" spans="2:12" ht="14.45" customHeight="1" x14ac:dyDescent="0.25">
      <c r="B1026" s="92"/>
      <c r="C1026" s="92"/>
      <c r="D1026" s="92"/>
      <c r="E1026" s="92"/>
      <c r="F1026" s="92"/>
      <c r="G1026" s="92"/>
      <c r="H1026" s="92"/>
      <c r="I1026" s="92"/>
      <c r="J1026" s="92"/>
      <c r="K1026" s="92"/>
      <c r="L1026" s="92"/>
    </row>
    <row r="1027" spans="2:12" ht="14.45" customHeight="1" x14ac:dyDescent="0.25">
      <c r="B1027" s="92"/>
      <c r="C1027" s="92"/>
      <c r="D1027" s="92"/>
      <c r="E1027" s="92"/>
      <c r="F1027" s="92"/>
      <c r="G1027" s="92"/>
      <c r="H1027" s="92"/>
      <c r="I1027" s="92"/>
      <c r="J1027" s="92"/>
      <c r="K1027" s="92"/>
      <c r="L1027" s="92"/>
    </row>
    <row r="1028" spans="2:12" ht="14.45" customHeight="1" x14ac:dyDescent="0.25">
      <c r="B1028" s="92"/>
      <c r="C1028" s="92"/>
      <c r="D1028" s="92"/>
      <c r="E1028" s="92"/>
      <c r="F1028" s="92"/>
      <c r="G1028" s="92"/>
      <c r="H1028" s="92"/>
      <c r="I1028" s="92"/>
      <c r="J1028" s="92"/>
      <c r="K1028" s="92"/>
      <c r="L1028" s="92"/>
    </row>
    <row r="1029" spans="2:12" ht="14.45" customHeight="1" x14ac:dyDescent="0.25">
      <c r="B1029" s="92"/>
      <c r="C1029" s="92"/>
      <c r="D1029" s="92"/>
      <c r="E1029" s="92"/>
      <c r="F1029" s="92"/>
      <c r="G1029" s="92"/>
      <c r="H1029" s="92"/>
      <c r="I1029" s="92"/>
      <c r="J1029" s="92"/>
      <c r="K1029" s="92"/>
      <c r="L1029" s="92"/>
    </row>
    <row r="1030" spans="2:12" ht="14.45" customHeight="1" x14ac:dyDescent="0.25">
      <c r="B1030" s="92"/>
      <c r="C1030" s="92"/>
      <c r="D1030" s="92"/>
      <c r="E1030" s="92"/>
      <c r="F1030" s="92"/>
      <c r="G1030" s="92"/>
      <c r="H1030" s="92"/>
      <c r="I1030" s="92"/>
      <c r="J1030" s="92"/>
      <c r="K1030" s="92"/>
      <c r="L1030" s="92"/>
    </row>
    <row r="1031" spans="2:12" ht="14.45" customHeight="1" x14ac:dyDescent="0.25">
      <c r="B1031" s="92"/>
      <c r="C1031" s="92"/>
      <c r="D1031" s="92"/>
      <c r="E1031" s="92"/>
      <c r="F1031" s="92"/>
      <c r="G1031" s="92"/>
      <c r="H1031" s="92"/>
      <c r="I1031" s="92"/>
      <c r="J1031" s="92"/>
      <c r="K1031" s="92"/>
      <c r="L1031" s="92"/>
    </row>
    <row r="1032" spans="2:12" ht="14.45" customHeight="1" x14ac:dyDescent="0.25">
      <c r="B1032" s="92"/>
      <c r="C1032" s="92"/>
      <c r="D1032" s="92"/>
      <c r="E1032" s="92"/>
      <c r="F1032" s="92"/>
      <c r="G1032" s="92"/>
      <c r="H1032" s="92"/>
      <c r="I1032" s="92"/>
      <c r="J1032" s="92"/>
      <c r="K1032" s="92"/>
      <c r="L1032" s="92"/>
    </row>
    <row r="1033" spans="2:12" ht="14.45" customHeight="1" x14ac:dyDescent="0.25">
      <c r="B1033" s="92"/>
      <c r="C1033" s="92"/>
      <c r="D1033" s="92"/>
      <c r="E1033" s="92"/>
      <c r="F1033" s="92"/>
      <c r="G1033" s="92"/>
      <c r="H1033" s="92"/>
      <c r="I1033" s="92"/>
      <c r="J1033" s="92"/>
      <c r="K1033" s="92"/>
      <c r="L1033" s="92"/>
    </row>
    <row r="1034" spans="2:12" ht="14.45" customHeight="1" x14ac:dyDescent="0.25">
      <c r="B1034" s="92"/>
      <c r="C1034" s="92"/>
      <c r="D1034" s="92"/>
      <c r="E1034" s="92"/>
      <c r="F1034" s="92"/>
      <c r="G1034" s="92"/>
      <c r="H1034" s="92"/>
      <c r="I1034" s="92"/>
      <c r="J1034" s="92"/>
      <c r="K1034" s="92"/>
      <c r="L1034" s="92"/>
    </row>
    <row r="1035" spans="2:12" ht="14.45" customHeight="1" x14ac:dyDescent="0.25">
      <c r="B1035" s="92"/>
      <c r="C1035" s="92"/>
      <c r="D1035" s="92"/>
      <c r="E1035" s="92"/>
      <c r="F1035" s="92"/>
      <c r="G1035" s="92"/>
      <c r="H1035" s="92"/>
      <c r="I1035" s="92"/>
      <c r="J1035" s="92"/>
      <c r="K1035" s="92"/>
      <c r="L1035" s="92"/>
    </row>
    <row r="1036" spans="2:12" ht="14.45" customHeight="1" x14ac:dyDescent="0.25">
      <c r="B1036" s="92"/>
      <c r="C1036" s="92"/>
      <c r="D1036" s="92"/>
      <c r="E1036" s="92"/>
      <c r="F1036" s="92"/>
      <c r="G1036" s="92"/>
      <c r="H1036" s="92"/>
      <c r="I1036" s="92"/>
      <c r="J1036" s="92"/>
      <c r="K1036" s="92"/>
      <c r="L1036" s="92"/>
    </row>
    <row r="1037" spans="2:12" ht="14.45" customHeight="1" x14ac:dyDescent="0.25">
      <c r="B1037" s="92"/>
      <c r="C1037" s="92"/>
      <c r="D1037" s="92"/>
      <c r="E1037" s="92"/>
      <c r="F1037" s="92"/>
      <c r="G1037" s="92"/>
      <c r="H1037" s="92"/>
      <c r="I1037" s="92"/>
      <c r="J1037" s="92"/>
      <c r="K1037" s="92"/>
      <c r="L1037" s="92"/>
    </row>
    <row r="1038" spans="2:12" ht="14.45" customHeight="1" x14ac:dyDescent="0.25">
      <c r="B1038" s="92"/>
      <c r="C1038" s="92"/>
      <c r="D1038" s="92"/>
      <c r="E1038" s="92"/>
      <c r="F1038" s="92"/>
      <c r="G1038" s="92"/>
      <c r="H1038" s="92"/>
      <c r="I1038" s="92"/>
      <c r="J1038" s="92"/>
      <c r="K1038" s="92"/>
      <c r="L1038" s="92"/>
    </row>
    <row r="1039" spans="2:12" ht="14.45" customHeight="1" x14ac:dyDescent="0.25">
      <c r="B1039" s="92"/>
      <c r="C1039" s="92"/>
      <c r="D1039" s="92"/>
      <c r="E1039" s="92"/>
      <c r="F1039" s="92"/>
      <c r="G1039" s="92"/>
      <c r="H1039" s="92"/>
      <c r="I1039" s="92"/>
      <c r="J1039" s="92"/>
      <c r="K1039" s="92"/>
      <c r="L1039" s="92"/>
    </row>
    <row r="1040" spans="2:12" ht="14.45" customHeight="1" x14ac:dyDescent="0.25">
      <c r="B1040" s="92"/>
      <c r="C1040" s="92"/>
      <c r="D1040" s="92"/>
      <c r="E1040" s="92"/>
      <c r="F1040" s="92"/>
      <c r="G1040" s="92"/>
      <c r="H1040" s="92"/>
      <c r="I1040" s="92"/>
      <c r="J1040" s="92"/>
      <c r="K1040" s="92"/>
      <c r="L1040" s="92"/>
    </row>
    <row r="1041" spans="2:12" ht="14.45" customHeight="1" x14ac:dyDescent="0.25">
      <c r="B1041" s="92"/>
      <c r="C1041" s="92"/>
      <c r="D1041" s="92"/>
      <c r="E1041" s="92"/>
      <c r="F1041" s="92"/>
      <c r="G1041" s="92"/>
      <c r="H1041" s="92"/>
      <c r="I1041" s="92"/>
      <c r="J1041" s="92"/>
      <c r="K1041" s="92"/>
      <c r="L1041" s="92"/>
    </row>
    <row r="1042" spans="2:12" ht="14.45" customHeight="1" x14ac:dyDescent="0.25">
      <c r="B1042" s="92"/>
      <c r="C1042" s="92"/>
      <c r="D1042" s="92"/>
      <c r="E1042" s="92"/>
      <c r="F1042" s="92"/>
      <c r="G1042" s="92"/>
      <c r="H1042" s="92"/>
      <c r="I1042" s="92"/>
      <c r="J1042" s="92"/>
      <c r="K1042" s="92"/>
      <c r="L1042" s="92"/>
    </row>
    <row r="1043" spans="2:12" ht="14.45" customHeight="1" x14ac:dyDescent="0.25">
      <c r="B1043" s="92"/>
      <c r="C1043" s="92"/>
      <c r="D1043" s="92"/>
      <c r="E1043" s="92"/>
      <c r="F1043" s="92"/>
      <c r="G1043" s="92"/>
      <c r="H1043" s="92"/>
      <c r="I1043" s="92"/>
      <c r="J1043" s="92"/>
      <c r="K1043" s="92"/>
      <c r="L1043" s="92"/>
    </row>
    <row r="1044" spans="2:12" ht="14.45" customHeight="1" x14ac:dyDescent="0.25">
      <c r="B1044" s="92"/>
      <c r="C1044" s="92"/>
      <c r="D1044" s="92"/>
      <c r="E1044" s="92"/>
      <c r="F1044" s="92"/>
      <c r="G1044" s="92"/>
      <c r="H1044" s="92"/>
      <c r="I1044" s="92"/>
      <c r="J1044" s="92"/>
      <c r="K1044" s="92"/>
      <c r="L1044" s="92"/>
    </row>
    <row r="1045" spans="2:12" ht="14.45" customHeight="1" x14ac:dyDescent="0.25">
      <c r="B1045" s="92"/>
      <c r="C1045" s="92"/>
      <c r="D1045" s="92"/>
      <c r="E1045" s="92"/>
      <c r="F1045" s="92"/>
      <c r="G1045" s="92"/>
      <c r="H1045" s="92"/>
      <c r="I1045" s="92"/>
      <c r="J1045" s="92"/>
      <c r="K1045" s="92"/>
      <c r="L1045" s="92"/>
    </row>
    <row r="1046" spans="2:12" ht="14.45" customHeight="1" x14ac:dyDescent="0.25">
      <c r="B1046" s="92"/>
      <c r="C1046" s="92"/>
      <c r="D1046" s="92"/>
      <c r="E1046" s="92"/>
      <c r="F1046" s="92"/>
      <c r="G1046" s="92"/>
      <c r="H1046" s="92"/>
      <c r="I1046" s="92"/>
      <c r="J1046" s="92"/>
      <c r="K1046" s="92"/>
      <c r="L1046" s="92"/>
    </row>
    <row r="1047" spans="2:12" ht="14.45" customHeight="1" x14ac:dyDescent="0.25">
      <c r="B1047" s="92"/>
      <c r="C1047" s="92"/>
      <c r="D1047" s="92"/>
      <c r="E1047" s="92"/>
      <c r="F1047" s="92"/>
      <c r="G1047" s="92"/>
      <c r="H1047" s="92"/>
      <c r="I1047" s="92"/>
      <c r="J1047" s="92"/>
      <c r="K1047" s="92"/>
      <c r="L1047" s="92"/>
    </row>
    <row r="1048" spans="2:12" ht="14.45" customHeight="1" x14ac:dyDescent="0.25">
      <c r="B1048" s="92"/>
      <c r="C1048" s="92"/>
      <c r="D1048" s="92"/>
      <c r="E1048" s="92"/>
      <c r="F1048" s="92"/>
      <c r="G1048" s="92"/>
      <c r="H1048" s="92"/>
      <c r="I1048" s="92"/>
      <c r="J1048" s="92"/>
      <c r="K1048" s="92"/>
      <c r="L1048" s="92"/>
    </row>
    <row r="1049" spans="2:12" ht="14.45" customHeight="1" x14ac:dyDescent="0.25">
      <c r="B1049" s="92"/>
      <c r="C1049" s="92"/>
      <c r="D1049" s="92"/>
      <c r="E1049" s="92"/>
      <c r="F1049" s="92"/>
      <c r="G1049" s="92"/>
      <c r="H1049" s="92"/>
      <c r="I1049" s="92"/>
      <c r="J1049" s="92"/>
      <c r="K1049" s="92"/>
      <c r="L1049" s="92"/>
    </row>
    <row r="1050" spans="2:12" ht="14.45" customHeight="1" x14ac:dyDescent="0.25">
      <c r="B1050" s="92"/>
      <c r="C1050" s="92"/>
      <c r="D1050" s="92"/>
      <c r="E1050" s="92"/>
      <c r="F1050" s="92"/>
      <c r="G1050" s="92"/>
      <c r="H1050" s="92"/>
      <c r="I1050" s="92"/>
      <c r="J1050" s="92"/>
      <c r="K1050" s="92"/>
      <c r="L1050" s="92"/>
    </row>
    <row r="1051" spans="2:12" ht="14.45" customHeight="1" x14ac:dyDescent="0.25">
      <c r="B1051" s="92"/>
      <c r="C1051" s="92"/>
      <c r="D1051" s="92"/>
      <c r="E1051" s="92"/>
      <c r="F1051" s="92"/>
      <c r="G1051" s="92"/>
      <c r="H1051" s="92"/>
      <c r="I1051" s="92"/>
      <c r="J1051" s="92"/>
      <c r="K1051" s="92"/>
      <c r="L1051" s="92"/>
    </row>
    <row r="1052" spans="2:12" ht="14.45" customHeight="1" x14ac:dyDescent="0.25">
      <c r="B1052" s="92"/>
      <c r="C1052" s="92"/>
      <c r="D1052" s="92"/>
      <c r="E1052" s="92"/>
      <c r="F1052" s="92"/>
      <c r="G1052" s="92"/>
      <c r="H1052" s="92"/>
      <c r="I1052" s="92"/>
      <c r="J1052" s="92"/>
      <c r="K1052" s="92"/>
      <c r="L1052" s="92"/>
    </row>
    <row r="1053" spans="2:12" ht="14.45" customHeight="1" x14ac:dyDescent="0.25">
      <c r="B1053" s="92"/>
      <c r="C1053" s="92"/>
      <c r="D1053" s="92"/>
      <c r="E1053" s="92"/>
      <c r="F1053" s="92"/>
      <c r="G1053" s="92"/>
      <c r="H1053" s="92"/>
      <c r="I1053" s="92"/>
      <c r="J1053" s="92"/>
      <c r="K1053" s="92"/>
      <c r="L1053" s="92"/>
    </row>
    <row r="1054" spans="2:12" ht="14.45" customHeight="1" x14ac:dyDescent="0.25">
      <c r="B1054" s="92"/>
      <c r="C1054" s="92"/>
      <c r="D1054" s="92"/>
      <c r="E1054" s="92"/>
      <c r="F1054" s="92"/>
      <c r="G1054" s="92"/>
      <c r="H1054" s="92"/>
      <c r="I1054" s="92"/>
      <c r="J1054" s="92"/>
      <c r="K1054" s="92"/>
      <c r="L1054" s="92"/>
    </row>
    <row r="1055" spans="2:12" ht="14.45" customHeight="1" x14ac:dyDescent="0.25">
      <c r="B1055" s="92"/>
      <c r="C1055" s="92"/>
      <c r="D1055" s="92"/>
      <c r="E1055" s="92"/>
      <c r="F1055" s="92"/>
      <c r="G1055" s="92"/>
      <c r="H1055" s="92"/>
      <c r="I1055" s="92"/>
      <c r="J1055" s="92"/>
      <c r="K1055" s="92"/>
      <c r="L1055" s="92"/>
    </row>
    <row r="1056" spans="2:12" ht="14.45" customHeight="1" x14ac:dyDescent="0.25">
      <c r="B1056" s="92"/>
      <c r="C1056" s="92"/>
      <c r="D1056" s="92"/>
      <c r="E1056" s="92"/>
      <c r="F1056" s="92"/>
      <c r="G1056" s="92"/>
      <c r="H1056" s="92"/>
      <c r="I1056" s="92"/>
      <c r="J1056" s="92"/>
      <c r="K1056" s="92"/>
      <c r="L1056" s="92"/>
    </row>
    <row r="1057" spans="2:12" ht="14.45" customHeight="1" x14ac:dyDescent="0.25">
      <c r="B1057" s="92"/>
      <c r="C1057" s="92"/>
      <c r="D1057" s="92"/>
      <c r="E1057" s="92"/>
      <c r="F1057" s="92"/>
      <c r="G1057" s="92"/>
      <c r="H1057" s="92"/>
      <c r="I1057" s="92"/>
      <c r="J1057" s="92"/>
      <c r="K1057" s="92"/>
      <c r="L1057" s="92"/>
    </row>
    <row r="1058" spans="2:12" ht="14.45" customHeight="1" x14ac:dyDescent="0.25">
      <c r="B1058" s="92"/>
      <c r="C1058" s="92"/>
      <c r="D1058" s="92"/>
      <c r="E1058" s="92"/>
      <c r="F1058" s="92"/>
      <c r="G1058" s="92"/>
      <c r="H1058" s="92"/>
      <c r="I1058" s="92"/>
      <c r="J1058" s="92"/>
      <c r="K1058" s="92"/>
      <c r="L1058" s="92"/>
    </row>
    <row r="1059" spans="2:12" ht="14.45" customHeight="1" x14ac:dyDescent="0.25">
      <c r="B1059" s="92"/>
      <c r="C1059" s="92"/>
      <c r="D1059" s="92"/>
      <c r="E1059" s="92"/>
      <c r="F1059" s="92"/>
      <c r="G1059" s="92"/>
      <c r="H1059" s="92"/>
      <c r="I1059" s="92"/>
      <c r="J1059" s="92"/>
      <c r="K1059" s="92"/>
      <c r="L1059" s="92"/>
    </row>
    <row r="1060" spans="2:12" ht="14.45" customHeight="1" x14ac:dyDescent="0.25">
      <c r="B1060" s="92"/>
      <c r="C1060" s="92"/>
      <c r="D1060" s="92"/>
      <c r="E1060" s="92"/>
      <c r="F1060" s="92"/>
      <c r="G1060" s="92"/>
      <c r="H1060" s="92"/>
      <c r="I1060" s="92"/>
      <c r="J1060" s="92"/>
      <c r="K1060" s="92"/>
      <c r="L1060" s="92"/>
    </row>
    <row r="1061" spans="2:12" ht="14.45" customHeight="1" x14ac:dyDescent="0.25">
      <c r="B1061" s="92"/>
      <c r="C1061" s="92"/>
      <c r="D1061" s="92"/>
      <c r="E1061" s="92"/>
      <c r="F1061" s="92"/>
      <c r="G1061" s="92"/>
      <c r="H1061" s="92"/>
      <c r="I1061" s="92"/>
      <c r="J1061" s="92"/>
      <c r="K1061" s="92"/>
      <c r="L1061" s="92"/>
    </row>
    <row r="1062" spans="2:12" ht="14.45" customHeight="1" x14ac:dyDescent="0.25">
      <c r="B1062" s="92"/>
      <c r="C1062" s="92"/>
      <c r="D1062" s="92"/>
      <c r="E1062" s="92"/>
      <c r="F1062" s="92"/>
      <c r="G1062" s="92"/>
      <c r="H1062" s="92"/>
      <c r="I1062" s="92"/>
      <c r="J1062" s="92"/>
      <c r="K1062" s="92"/>
      <c r="L1062" s="92"/>
    </row>
    <row r="1063" spans="2:12" ht="14.45" customHeight="1" x14ac:dyDescent="0.25">
      <c r="B1063" s="92"/>
      <c r="C1063" s="92"/>
      <c r="D1063" s="92"/>
      <c r="E1063" s="92"/>
      <c r="F1063" s="92"/>
      <c r="G1063" s="92"/>
      <c r="H1063" s="92"/>
      <c r="I1063" s="92"/>
      <c r="J1063" s="92"/>
      <c r="K1063" s="92"/>
      <c r="L1063" s="92"/>
    </row>
    <row r="1064" spans="2:12" ht="14.45" customHeight="1" x14ac:dyDescent="0.25">
      <c r="B1064" s="92"/>
      <c r="C1064" s="92"/>
      <c r="D1064" s="92"/>
      <c r="E1064" s="92"/>
      <c r="F1064" s="92"/>
      <c r="G1064" s="92"/>
      <c r="H1064" s="92"/>
      <c r="I1064" s="92"/>
      <c r="J1064" s="92"/>
      <c r="K1064" s="92"/>
      <c r="L1064" s="92"/>
    </row>
    <row r="1065" spans="2:12" ht="14.45" customHeight="1" x14ac:dyDescent="0.25">
      <c r="B1065" s="92"/>
      <c r="C1065" s="92"/>
      <c r="D1065" s="92"/>
      <c r="E1065" s="92"/>
      <c r="F1065" s="92"/>
      <c r="G1065" s="92"/>
      <c r="H1065" s="92"/>
      <c r="I1065" s="92"/>
      <c r="J1065" s="92"/>
      <c r="K1065" s="92"/>
      <c r="L1065" s="92"/>
    </row>
    <row r="1066" spans="2:12" ht="14.45" customHeight="1" x14ac:dyDescent="0.25">
      <c r="B1066" s="92"/>
      <c r="C1066" s="92"/>
      <c r="D1066" s="92"/>
      <c r="E1066" s="92"/>
      <c r="F1066" s="92"/>
      <c r="G1066" s="92"/>
      <c r="H1066" s="92"/>
      <c r="I1066" s="92"/>
      <c r="J1066" s="92"/>
      <c r="K1066" s="92"/>
      <c r="L1066" s="92"/>
    </row>
    <row r="1067" spans="2:12" ht="14.45" customHeight="1" x14ac:dyDescent="0.25">
      <c r="B1067" s="92"/>
      <c r="C1067" s="92"/>
      <c r="D1067" s="92"/>
      <c r="E1067" s="92"/>
      <c r="F1067" s="92"/>
      <c r="G1067" s="92"/>
      <c r="H1067" s="92"/>
      <c r="I1067" s="92"/>
      <c r="J1067" s="92"/>
      <c r="K1067" s="92"/>
      <c r="L1067" s="92"/>
    </row>
    <row r="1068" spans="2:12" ht="14.45" customHeight="1" x14ac:dyDescent="0.25">
      <c r="B1068" s="92"/>
      <c r="C1068" s="92"/>
      <c r="D1068" s="92"/>
      <c r="E1068" s="92"/>
      <c r="F1068" s="92"/>
      <c r="G1068" s="92"/>
      <c r="H1068" s="92"/>
      <c r="I1068" s="92"/>
      <c r="J1068" s="92"/>
      <c r="K1068" s="92"/>
      <c r="L1068" s="92"/>
    </row>
    <row r="1069" spans="2:12" ht="14.45" customHeight="1" x14ac:dyDescent="0.25">
      <c r="B1069" s="92"/>
      <c r="C1069" s="92"/>
      <c r="D1069" s="92"/>
      <c r="E1069" s="92"/>
      <c r="F1069" s="92"/>
      <c r="G1069" s="92"/>
      <c r="H1069" s="92"/>
      <c r="I1069" s="92"/>
      <c r="J1069" s="92"/>
      <c r="K1069" s="92"/>
      <c r="L1069" s="92"/>
    </row>
    <row r="1070" spans="2:12" ht="14.45" customHeight="1" x14ac:dyDescent="0.25">
      <c r="B1070" s="92"/>
      <c r="C1070" s="92"/>
      <c r="D1070" s="92"/>
      <c r="E1070" s="92"/>
      <c r="F1070" s="92"/>
      <c r="G1070" s="92"/>
      <c r="H1070" s="92"/>
      <c r="I1070" s="92"/>
      <c r="J1070" s="92"/>
      <c r="K1070" s="92"/>
      <c r="L1070" s="92"/>
    </row>
    <row r="1071" spans="2:12" ht="14.45" customHeight="1" x14ac:dyDescent="0.25">
      <c r="B1071" s="92"/>
      <c r="C1071" s="92"/>
      <c r="D1071" s="92"/>
      <c r="E1071" s="92"/>
      <c r="F1071" s="92"/>
      <c r="G1071" s="92"/>
      <c r="H1071" s="92"/>
      <c r="I1071" s="92"/>
      <c r="J1071" s="92"/>
      <c r="K1071" s="92"/>
      <c r="L1071" s="92"/>
    </row>
    <row r="1072" spans="2:12" ht="14.45" customHeight="1" x14ac:dyDescent="0.25">
      <c r="B1072" s="92"/>
      <c r="C1072" s="92"/>
      <c r="D1072" s="92"/>
      <c r="E1072" s="92"/>
      <c r="F1072" s="92"/>
      <c r="G1072" s="92"/>
      <c r="H1072" s="92"/>
      <c r="I1072" s="92"/>
      <c r="J1072" s="92"/>
      <c r="K1072" s="92"/>
      <c r="L1072" s="92"/>
    </row>
    <row r="1073" spans="2:12" ht="14.45" customHeight="1" x14ac:dyDescent="0.25">
      <c r="B1073" s="92"/>
      <c r="C1073" s="92"/>
      <c r="D1073" s="92"/>
      <c r="E1073" s="92"/>
      <c r="F1073" s="92"/>
      <c r="G1073" s="92"/>
      <c r="H1073" s="92"/>
      <c r="I1073" s="92"/>
      <c r="J1073" s="92"/>
      <c r="K1073" s="92"/>
      <c r="L1073" s="92"/>
    </row>
    <row r="1074" spans="2:12" ht="14.45" customHeight="1" x14ac:dyDescent="0.25">
      <c r="B1074" s="92"/>
      <c r="C1074" s="92"/>
      <c r="D1074" s="92"/>
      <c r="E1074" s="92"/>
      <c r="F1074" s="92"/>
      <c r="G1074" s="92"/>
      <c r="H1074" s="92"/>
      <c r="I1074" s="92"/>
      <c r="J1074" s="92"/>
      <c r="K1074" s="92"/>
      <c r="L1074" s="92"/>
    </row>
    <row r="1075" spans="2:12" ht="14.45" customHeight="1" x14ac:dyDescent="0.25">
      <c r="B1075" s="92"/>
      <c r="C1075" s="92"/>
      <c r="D1075" s="92"/>
      <c r="E1075" s="92"/>
      <c r="F1075" s="92"/>
      <c r="G1075" s="92"/>
      <c r="H1075" s="92"/>
      <c r="I1075" s="92"/>
      <c r="J1075" s="92"/>
      <c r="K1075" s="92"/>
      <c r="L1075" s="92"/>
    </row>
    <row r="1076" spans="2:12" ht="14.45" customHeight="1" x14ac:dyDescent="0.25">
      <c r="B1076" s="92"/>
      <c r="C1076" s="92"/>
      <c r="D1076" s="92"/>
      <c r="E1076" s="92"/>
      <c r="F1076" s="92"/>
      <c r="G1076" s="92"/>
      <c r="H1076" s="92"/>
      <c r="I1076" s="92"/>
      <c r="J1076" s="92"/>
      <c r="K1076" s="92"/>
      <c r="L1076" s="92"/>
    </row>
    <row r="1077" spans="2:12" ht="14.45" customHeight="1" x14ac:dyDescent="0.25">
      <c r="B1077" s="92"/>
      <c r="C1077" s="92"/>
      <c r="D1077" s="92"/>
      <c r="E1077" s="92"/>
      <c r="F1077" s="92"/>
      <c r="G1077" s="92"/>
      <c r="H1077" s="92"/>
      <c r="I1077" s="92"/>
      <c r="J1077" s="92"/>
      <c r="K1077" s="92"/>
      <c r="L1077" s="92"/>
    </row>
    <row r="1078" spans="2:12" ht="14.45" customHeight="1" x14ac:dyDescent="0.25">
      <c r="B1078" s="92"/>
      <c r="C1078" s="92"/>
      <c r="D1078" s="92"/>
      <c r="E1078" s="92"/>
      <c r="F1078" s="92"/>
      <c r="G1078" s="92"/>
      <c r="H1078" s="92"/>
      <c r="I1078" s="92"/>
      <c r="J1078" s="92"/>
      <c r="K1078" s="92"/>
      <c r="L1078" s="92"/>
    </row>
    <row r="1079" spans="2:12" ht="14.45" customHeight="1" x14ac:dyDescent="0.25">
      <c r="B1079" s="92"/>
      <c r="C1079" s="92"/>
      <c r="D1079" s="92"/>
      <c r="E1079" s="92"/>
      <c r="F1079" s="92"/>
      <c r="G1079" s="92"/>
      <c r="H1079" s="92"/>
      <c r="I1079" s="92"/>
      <c r="J1079" s="92"/>
      <c r="K1079" s="92"/>
      <c r="L1079" s="92"/>
    </row>
    <row r="1080" spans="2:12" ht="14.45" customHeight="1" x14ac:dyDescent="0.25">
      <c r="B1080" s="92"/>
      <c r="C1080" s="92"/>
      <c r="D1080" s="92"/>
      <c r="E1080" s="92"/>
      <c r="F1080" s="92"/>
      <c r="G1080" s="92"/>
      <c r="H1080" s="92"/>
      <c r="I1080" s="92"/>
      <c r="J1080" s="92"/>
      <c r="K1080" s="92"/>
      <c r="L1080" s="92"/>
    </row>
    <row r="1081" spans="2:12" ht="14.45" customHeight="1" x14ac:dyDescent="0.25">
      <c r="B1081" s="92"/>
      <c r="C1081" s="92"/>
      <c r="D1081" s="92"/>
      <c r="E1081" s="92"/>
      <c r="F1081" s="92"/>
      <c r="G1081" s="92"/>
      <c r="H1081" s="92"/>
      <c r="I1081" s="92"/>
      <c r="J1081" s="92"/>
      <c r="K1081" s="92"/>
      <c r="L1081" s="92"/>
    </row>
    <row r="1082" spans="2:12" ht="14.45" customHeight="1" x14ac:dyDescent="0.25">
      <c r="B1082" s="92"/>
      <c r="C1082" s="92"/>
      <c r="D1082" s="92"/>
      <c r="E1082" s="92"/>
      <c r="F1082" s="92"/>
      <c r="G1082" s="92"/>
      <c r="H1082" s="92"/>
      <c r="I1082" s="92"/>
      <c r="J1082" s="92"/>
      <c r="K1082" s="92"/>
      <c r="L1082" s="92"/>
    </row>
    <row r="1083" spans="2:12" ht="14.45" customHeight="1" x14ac:dyDescent="0.25">
      <c r="B1083" s="92"/>
      <c r="C1083" s="92"/>
      <c r="D1083" s="92"/>
      <c r="E1083" s="92"/>
      <c r="F1083" s="92"/>
      <c r="G1083" s="92"/>
      <c r="H1083" s="92"/>
      <c r="I1083" s="92"/>
      <c r="J1083" s="92"/>
      <c r="K1083" s="92"/>
      <c r="L1083" s="92"/>
    </row>
    <row r="1084" spans="2:12" ht="14.45" customHeight="1" x14ac:dyDescent="0.25">
      <c r="B1084" s="92"/>
      <c r="C1084" s="92"/>
      <c r="D1084" s="92"/>
      <c r="E1084" s="92"/>
      <c r="F1084" s="92"/>
      <c r="G1084" s="92"/>
      <c r="H1084" s="92"/>
      <c r="I1084" s="92"/>
      <c r="J1084" s="92"/>
      <c r="K1084" s="92"/>
      <c r="L1084" s="92"/>
    </row>
    <row r="1085" spans="2:12" ht="14.45" customHeight="1" x14ac:dyDescent="0.25">
      <c r="B1085" s="92"/>
      <c r="C1085" s="92"/>
      <c r="D1085" s="92"/>
      <c r="E1085" s="92"/>
      <c r="F1085" s="92"/>
      <c r="G1085" s="92"/>
      <c r="H1085" s="92"/>
      <c r="I1085" s="92"/>
      <c r="J1085" s="92"/>
      <c r="K1085" s="92"/>
      <c r="L1085" s="92"/>
    </row>
    <row r="1086" spans="2:12" ht="14.45" customHeight="1" x14ac:dyDescent="0.25">
      <c r="B1086" s="92"/>
      <c r="C1086" s="92"/>
      <c r="D1086" s="92"/>
      <c r="E1086" s="92"/>
      <c r="F1086" s="92"/>
      <c r="G1086" s="92"/>
      <c r="H1086" s="92"/>
      <c r="I1086" s="92"/>
      <c r="J1086" s="92"/>
      <c r="K1086" s="92"/>
      <c r="L1086" s="92"/>
    </row>
    <row r="1087" spans="2:12" ht="14.45" customHeight="1" x14ac:dyDescent="0.25">
      <c r="B1087" s="92"/>
      <c r="C1087" s="92"/>
      <c r="D1087" s="92"/>
      <c r="E1087" s="92"/>
      <c r="F1087" s="92"/>
      <c r="G1087" s="92"/>
      <c r="H1087" s="92"/>
      <c r="I1087" s="92"/>
      <c r="J1087" s="92"/>
      <c r="K1087" s="92"/>
      <c r="L1087" s="92"/>
    </row>
    <row r="1088" spans="2:12" ht="14.45" customHeight="1" x14ac:dyDescent="0.25">
      <c r="B1088" s="92"/>
      <c r="C1088" s="92"/>
      <c r="D1088" s="92"/>
      <c r="E1088" s="92"/>
      <c r="F1088" s="92"/>
      <c r="G1088" s="92"/>
      <c r="H1088" s="92"/>
      <c r="I1088" s="92"/>
      <c r="J1088" s="92"/>
      <c r="K1088" s="92"/>
      <c r="L1088" s="92"/>
    </row>
    <row r="1089" spans="2:12" ht="14.45" customHeight="1" x14ac:dyDescent="0.25">
      <c r="B1089" s="92"/>
      <c r="C1089" s="92"/>
      <c r="D1089" s="92"/>
      <c r="E1089" s="92"/>
      <c r="F1089" s="92"/>
      <c r="G1089" s="92"/>
      <c r="H1089" s="92"/>
      <c r="I1089" s="92"/>
      <c r="J1089" s="92"/>
      <c r="K1089" s="92"/>
      <c r="L1089" s="92"/>
    </row>
    <row r="1090" spans="2:12" ht="14.45" customHeight="1" x14ac:dyDescent="0.25">
      <c r="B1090" s="92"/>
      <c r="C1090" s="92"/>
      <c r="D1090" s="92"/>
      <c r="E1090" s="92"/>
      <c r="F1090" s="92"/>
      <c r="G1090" s="92"/>
      <c r="H1090" s="92"/>
      <c r="I1090" s="92"/>
      <c r="J1090" s="92"/>
      <c r="K1090" s="92"/>
      <c r="L1090" s="92"/>
    </row>
    <row r="1091" spans="2:12" ht="14.45" customHeight="1" x14ac:dyDescent="0.25">
      <c r="B1091" s="92"/>
      <c r="C1091" s="92"/>
      <c r="D1091" s="92"/>
      <c r="E1091" s="92"/>
      <c r="F1091" s="92"/>
      <c r="G1091" s="92"/>
      <c r="H1091" s="92"/>
      <c r="I1091" s="92"/>
      <c r="J1091" s="92"/>
      <c r="K1091" s="92"/>
      <c r="L1091" s="92"/>
    </row>
    <row r="1092" spans="2:12" ht="14.45" customHeight="1" x14ac:dyDescent="0.25">
      <c r="B1092" s="92"/>
      <c r="C1092" s="92"/>
      <c r="D1092" s="92"/>
      <c r="E1092" s="92"/>
      <c r="F1092" s="92"/>
      <c r="G1092" s="92"/>
      <c r="H1092" s="92"/>
      <c r="I1092" s="92"/>
      <c r="J1092" s="92"/>
      <c r="K1092" s="92"/>
      <c r="L1092" s="92"/>
    </row>
    <row r="1093" spans="2:12" ht="14.45" customHeight="1" x14ac:dyDescent="0.25">
      <c r="B1093" s="92"/>
      <c r="C1093" s="92"/>
      <c r="D1093" s="92"/>
      <c r="E1093" s="92"/>
      <c r="F1093" s="92"/>
      <c r="G1093" s="92"/>
      <c r="H1093" s="92"/>
      <c r="I1093" s="92"/>
      <c r="J1093" s="92"/>
      <c r="K1093" s="92"/>
      <c r="L1093" s="92"/>
    </row>
    <row r="1094" spans="2:12" ht="14.45" customHeight="1" x14ac:dyDescent="0.25">
      <c r="B1094" s="92"/>
      <c r="C1094" s="92"/>
      <c r="D1094" s="92"/>
      <c r="E1094" s="92"/>
      <c r="F1094" s="92"/>
      <c r="G1094" s="92"/>
      <c r="H1094" s="92"/>
      <c r="I1094" s="92"/>
      <c r="J1094" s="92"/>
      <c r="K1094" s="92"/>
      <c r="L1094" s="92"/>
    </row>
    <row r="1095" spans="2:12" ht="14.45" customHeight="1" x14ac:dyDescent="0.25">
      <c r="B1095" s="92"/>
      <c r="C1095" s="92"/>
      <c r="D1095" s="92"/>
      <c r="E1095" s="92"/>
      <c r="F1095" s="92"/>
      <c r="G1095" s="92"/>
      <c r="H1095" s="92"/>
      <c r="I1095" s="92"/>
      <c r="J1095" s="92"/>
      <c r="K1095" s="92"/>
      <c r="L1095" s="92"/>
    </row>
    <row r="1096" spans="2:12" ht="14.45" customHeight="1" x14ac:dyDescent="0.25">
      <c r="B1096" s="92"/>
      <c r="C1096" s="92"/>
      <c r="D1096" s="92"/>
      <c r="E1096" s="92"/>
      <c r="F1096" s="92"/>
      <c r="G1096" s="92"/>
      <c r="H1096" s="92"/>
      <c r="I1096" s="92"/>
      <c r="J1096" s="92"/>
      <c r="K1096" s="92"/>
      <c r="L1096" s="92"/>
    </row>
    <row r="1097" spans="2:12" ht="14.45" customHeight="1" x14ac:dyDescent="0.25">
      <c r="B1097" s="92"/>
      <c r="C1097" s="92"/>
      <c r="D1097" s="92"/>
      <c r="E1097" s="92"/>
      <c r="F1097" s="92"/>
      <c r="G1097" s="92"/>
      <c r="H1097" s="92"/>
      <c r="I1097" s="92"/>
      <c r="J1097" s="92"/>
      <c r="K1097" s="92"/>
      <c r="L1097" s="92"/>
    </row>
    <row r="1098" spans="2:12" ht="14.45" customHeight="1" x14ac:dyDescent="0.25">
      <c r="B1098" s="92"/>
      <c r="C1098" s="92"/>
      <c r="D1098" s="92"/>
      <c r="E1098" s="92"/>
      <c r="F1098" s="92"/>
      <c r="G1098" s="92"/>
      <c r="H1098" s="92"/>
      <c r="I1098" s="92"/>
      <c r="J1098" s="92"/>
      <c r="K1098" s="92"/>
      <c r="L1098" s="92"/>
    </row>
    <row r="1099" spans="2:12" ht="14.45" customHeight="1" x14ac:dyDescent="0.25">
      <c r="B1099" s="92"/>
      <c r="C1099" s="92"/>
      <c r="D1099" s="92"/>
      <c r="E1099" s="92"/>
      <c r="F1099" s="92"/>
      <c r="G1099" s="92"/>
      <c r="H1099" s="92"/>
      <c r="I1099" s="92"/>
      <c r="J1099" s="92"/>
      <c r="K1099" s="92"/>
      <c r="L1099" s="92"/>
    </row>
    <row r="1100" spans="2:12" ht="14.45" customHeight="1" x14ac:dyDescent="0.25">
      <c r="B1100" s="92"/>
      <c r="C1100" s="92"/>
      <c r="D1100" s="92"/>
      <c r="E1100" s="92"/>
      <c r="F1100" s="92"/>
      <c r="G1100" s="92"/>
      <c r="H1100" s="92"/>
      <c r="I1100" s="92"/>
      <c r="J1100" s="92"/>
      <c r="K1100" s="92"/>
      <c r="L1100" s="92"/>
    </row>
    <row r="1101" spans="2:12" ht="14.45" customHeight="1" x14ac:dyDescent="0.25">
      <c r="B1101" s="92"/>
      <c r="C1101" s="92"/>
      <c r="D1101" s="92"/>
      <c r="E1101" s="92"/>
      <c r="F1101" s="92"/>
      <c r="G1101" s="92"/>
      <c r="H1101" s="92"/>
      <c r="I1101" s="92"/>
      <c r="J1101" s="92"/>
      <c r="K1101" s="92"/>
      <c r="L1101" s="92"/>
    </row>
    <row r="1102" spans="2:12" ht="14.45" customHeight="1" x14ac:dyDescent="0.25">
      <c r="B1102" s="92"/>
      <c r="C1102" s="92"/>
      <c r="D1102" s="92"/>
      <c r="E1102" s="92"/>
      <c r="F1102" s="92"/>
      <c r="G1102" s="92"/>
      <c r="H1102" s="92"/>
      <c r="I1102" s="92"/>
      <c r="J1102" s="92"/>
      <c r="K1102" s="92"/>
      <c r="L1102" s="92"/>
    </row>
    <row r="1103" spans="2:12" ht="14.45" customHeight="1" x14ac:dyDescent="0.25">
      <c r="B1103" s="92"/>
      <c r="C1103" s="92"/>
      <c r="D1103" s="92"/>
      <c r="E1103" s="92"/>
      <c r="F1103" s="92"/>
      <c r="G1103" s="92"/>
      <c r="H1103" s="92"/>
      <c r="I1103" s="92"/>
      <c r="J1103" s="92"/>
      <c r="K1103" s="92"/>
      <c r="L1103" s="92"/>
    </row>
    <row r="1104" spans="2:12" ht="14.45" customHeight="1" x14ac:dyDescent="0.25">
      <c r="B1104" s="92"/>
      <c r="C1104" s="92"/>
      <c r="D1104" s="92"/>
      <c r="E1104" s="92"/>
      <c r="F1104" s="92"/>
      <c r="G1104" s="92"/>
      <c r="H1104" s="92"/>
      <c r="I1104" s="92"/>
      <c r="J1104" s="92"/>
      <c r="K1104" s="92"/>
      <c r="L1104" s="92"/>
    </row>
    <row r="1105" spans="2:12" ht="14.45" customHeight="1" x14ac:dyDescent="0.25">
      <c r="B1105" s="92"/>
      <c r="C1105" s="92"/>
      <c r="D1105" s="92"/>
      <c r="E1105" s="92"/>
      <c r="F1105" s="92"/>
      <c r="G1105" s="92"/>
      <c r="H1105" s="92"/>
      <c r="I1105" s="92"/>
      <c r="J1105" s="92"/>
      <c r="K1105" s="92"/>
      <c r="L1105" s="92"/>
    </row>
    <row r="1106" spans="2:12" ht="14.45" customHeight="1" x14ac:dyDescent="0.25">
      <c r="B1106" s="92"/>
      <c r="C1106" s="92"/>
      <c r="D1106" s="92"/>
      <c r="E1106" s="92"/>
      <c r="F1106" s="92"/>
      <c r="G1106" s="92"/>
      <c r="H1106" s="92"/>
      <c r="I1106" s="92"/>
      <c r="J1106" s="92"/>
      <c r="K1106" s="92"/>
      <c r="L1106" s="92"/>
    </row>
    <row r="1107" spans="2:12" ht="14.45" customHeight="1" x14ac:dyDescent="0.25">
      <c r="B1107" s="92"/>
      <c r="C1107" s="92"/>
      <c r="D1107" s="92"/>
      <c r="E1107" s="92"/>
      <c r="F1107" s="92"/>
      <c r="G1107" s="92"/>
      <c r="H1107" s="92"/>
      <c r="I1107" s="92"/>
      <c r="J1107" s="92"/>
      <c r="K1107" s="92"/>
      <c r="L1107" s="92"/>
    </row>
    <row r="1108" spans="2:12" ht="14.45" customHeight="1" x14ac:dyDescent="0.25">
      <c r="B1108" s="92"/>
      <c r="C1108" s="92"/>
      <c r="D1108" s="92"/>
      <c r="E1108" s="92"/>
      <c r="F1108" s="92"/>
      <c r="G1108" s="92"/>
      <c r="H1108" s="92"/>
      <c r="I1108" s="92"/>
      <c r="J1108" s="92"/>
      <c r="K1108" s="92"/>
      <c r="L1108" s="92"/>
    </row>
    <row r="1109" spans="2:12" ht="14.45" customHeight="1" x14ac:dyDescent="0.25">
      <c r="B1109" s="92"/>
      <c r="C1109" s="92"/>
      <c r="D1109" s="92"/>
      <c r="E1109" s="92"/>
      <c r="F1109" s="92"/>
      <c r="G1109" s="92"/>
      <c r="H1109" s="92"/>
      <c r="I1109" s="92"/>
      <c r="J1109" s="92"/>
      <c r="K1109" s="92"/>
      <c r="L1109" s="92"/>
    </row>
    <row r="1110" spans="2:12" ht="14.45" customHeight="1" x14ac:dyDescent="0.25">
      <c r="B1110" s="92"/>
      <c r="C1110" s="92"/>
      <c r="D1110" s="92"/>
      <c r="E1110" s="92"/>
      <c r="F1110" s="92"/>
      <c r="G1110" s="92"/>
      <c r="H1110" s="92"/>
      <c r="I1110" s="92"/>
      <c r="J1110" s="92"/>
      <c r="K1110" s="92"/>
      <c r="L1110" s="92"/>
    </row>
    <row r="1111" spans="2:12" ht="14.45" customHeight="1" x14ac:dyDescent="0.25">
      <c r="B1111" s="92"/>
      <c r="C1111" s="92"/>
      <c r="D1111" s="92"/>
      <c r="E1111" s="92"/>
      <c r="F1111" s="92"/>
      <c r="G1111" s="92"/>
      <c r="H1111" s="92"/>
      <c r="I1111" s="92"/>
      <c r="J1111" s="92"/>
      <c r="K1111" s="92"/>
      <c r="L1111" s="92"/>
    </row>
    <row r="1112" spans="2:12" ht="14.45" customHeight="1" x14ac:dyDescent="0.25">
      <c r="B1112" s="92"/>
      <c r="C1112" s="92"/>
      <c r="D1112" s="92"/>
      <c r="E1112" s="92"/>
      <c r="F1112" s="92"/>
      <c r="G1112" s="92"/>
      <c r="H1112" s="92"/>
      <c r="I1112" s="92"/>
      <c r="J1112" s="92"/>
      <c r="K1112" s="92"/>
      <c r="L1112" s="92"/>
    </row>
    <row r="1113" spans="2:12" ht="14.45" customHeight="1" x14ac:dyDescent="0.25">
      <c r="B1113" s="92"/>
      <c r="C1113" s="92"/>
      <c r="D1113" s="92"/>
      <c r="E1113" s="92"/>
      <c r="F1113" s="92"/>
      <c r="G1113" s="92"/>
      <c r="H1113" s="92"/>
      <c r="I1113" s="92"/>
      <c r="J1113" s="92"/>
      <c r="K1113" s="92"/>
      <c r="L1113" s="92"/>
    </row>
    <row r="1114" spans="2:12" ht="14.45" customHeight="1" x14ac:dyDescent="0.25">
      <c r="B1114" s="92"/>
      <c r="C1114" s="92"/>
      <c r="D1114" s="92"/>
      <c r="E1114" s="92"/>
      <c r="F1114" s="92"/>
      <c r="G1114" s="92"/>
      <c r="H1114" s="92"/>
      <c r="I1114" s="92"/>
      <c r="J1114" s="92"/>
      <c r="K1114" s="92"/>
      <c r="L1114" s="92"/>
    </row>
    <row r="1115" spans="2:12" ht="14.45" customHeight="1" x14ac:dyDescent="0.25">
      <c r="B1115" s="92"/>
      <c r="C1115" s="92"/>
      <c r="D1115" s="92"/>
      <c r="E1115" s="92"/>
      <c r="F1115" s="92"/>
      <c r="G1115" s="92"/>
      <c r="H1115" s="92"/>
      <c r="I1115" s="92"/>
      <c r="J1115" s="92"/>
      <c r="K1115" s="92"/>
      <c r="L1115" s="92"/>
    </row>
    <row r="1116" spans="2:12" ht="14.45" customHeight="1" x14ac:dyDescent="0.25">
      <c r="B1116" s="92"/>
      <c r="C1116" s="92"/>
      <c r="D1116" s="92"/>
      <c r="E1116" s="92"/>
      <c r="F1116" s="92"/>
      <c r="G1116" s="92"/>
      <c r="H1116" s="92"/>
      <c r="I1116" s="92"/>
      <c r="J1116" s="92"/>
      <c r="K1116" s="92"/>
      <c r="L1116" s="92"/>
    </row>
    <row r="1117" spans="2:12" ht="14.45" customHeight="1" x14ac:dyDescent="0.25">
      <c r="B1117" s="92"/>
      <c r="C1117" s="92"/>
      <c r="D1117" s="92"/>
      <c r="E1117" s="92"/>
      <c r="F1117" s="92"/>
      <c r="G1117" s="92"/>
      <c r="H1117" s="92"/>
      <c r="I1117" s="92"/>
      <c r="J1117" s="92"/>
      <c r="K1117" s="92"/>
      <c r="L1117" s="92"/>
    </row>
    <row r="1118" spans="2:12" ht="14.45" customHeight="1" x14ac:dyDescent="0.25">
      <c r="B1118" s="92"/>
      <c r="C1118" s="92"/>
      <c r="D1118" s="92"/>
      <c r="E1118" s="92"/>
      <c r="F1118" s="92"/>
      <c r="G1118" s="92"/>
      <c r="H1118" s="92"/>
      <c r="I1118" s="92"/>
      <c r="J1118" s="92"/>
      <c r="K1118" s="92"/>
      <c r="L1118" s="92"/>
    </row>
    <row r="1119" spans="2:12" ht="14.45" customHeight="1" x14ac:dyDescent="0.25">
      <c r="B1119" s="92"/>
      <c r="C1119" s="92"/>
      <c r="D1119" s="92"/>
      <c r="E1119" s="92"/>
      <c r="F1119" s="92"/>
      <c r="G1119" s="92"/>
      <c r="H1119" s="92"/>
      <c r="I1119" s="92"/>
      <c r="J1119" s="92"/>
      <c r="K1119" s="92"/>
      <c r="L1119" s="92"/>
    </row>
    <row r="1120" spans="2:12" ht="14.45" customHeight="1" x14ac:dyDescent="0.25">
      <c r="B1120" s="92"/>
      <c r="C1120" s="92"/>
      <c r="D1120" s="92"/>
      <c r="E1120" s="92"/>
      <c r="F1120" s="92"/>
      <c r="G1120" s="92"/>
      <c r="H1120" s="92"/>
      <c r="I1120" s="92"/>
      <c r="J1120" s="92"/>
      <c r="K1120" s="92"/>
      <c r="L1120" s="92"/>
    </row>
    <row r="1121" spans="2:12" ht="14.45" customHeight="1" x14ac:dyDescent="0.25">
      <c r="B1121" s="92"/>
      <c r="C1121" s="92"/>
      <c r="D1121" s="92"/>
      <c r="E1121" s="92"/>
      <c r="F1121" s="92"/>
      <c r="G1121" s="92"/>
      <c r="H1121" s="92"/>
      <c r="I1121" s="92"/>
      <c r="J1121" s="92"/>
      <c r="K1121" s="92"/>
      <c r="L1121" s="92"/>
    </row>
    <row r="1122" spans="2:12" ht="14.45" customHeight="1" x14ac:dyDescent="0.25">
      <c r="B1122" s="92"/>
      <c r="C1122" s="92"/>
      <c r="D1122" s="92"/>
      <c r="E1122" s="92"/>
      <c r="F1122" s="92"/>
      <c r="G1122" s="92"/>
      <c r="H1122" s="92"/>
      <c r="I1122" s="92"/>
      <c r="J1122" s="92"/>
      <c r="K1122" s="92"/>
      <c r="L1122" s="92"/>
    </row>
    <row r="1123" spans="2:12" ht="14.45" customHeight="1" x14ac:dyDescent="0.25">
      <c r="B1123" s="92"/>
      <c r="C1123" s="92"/>
      <c r="D1123" s="92"/>
      <c r="E1123" s="92"/>
      <c r="F1123" s="92"/>
      <c r="G1123" s="92"/>
      <c r="H1123" s="92"/>
      <c r="I1123" s="92"/>
      <c r="J1123" s="92"/>
      <c r="K1123" s="92"/>
      <c r="L1123" s="92"/>
    </row>
    <row r="1124" spans="2:12" ht="14.45" customHeight="1" x14ac:dyDescent="0.25">
      <c r="B1124" s="92"/>
      <c r="C1124" s="92"/>
      <c r="D1124" s="92"/>
      <c r="E1124" s="92"/>
      <c r="F1124" s="92"/>
      <c r="G1124" s="92"/>
      <c r="H1124" s="92"/>
      <c r="I1124" s="92"/>
      <c r="J1124" s="92"/>
      <c r="K1124" s="92"/>
      <c r="L1124" s="92"/>
    </row>
    <row r="1125" spans="2:12" ht="14.45" customHeight="1" x14ac:dyDescent="0.25">
      <c r="B1125" s="92"/>
      <c r="C1125" s="92"/>
      <c r="D1125" s="92"/>
      <c r="E1125" s="92"/>
      <c r="F1125" s="92"/>
      <c r="G1125" s="92"/>
      <c r="H1125" s="92"/>
      <c r="I1125" s="92"/>
      <c r="J1125" s="92"/>
      <c r="K1125" s="92"/>
      <c r="L1125" s="92"/>
    </row>
    <row r="1126" spans="2:12" ht="14.45" customHeight="1" x14ac:dyDescent="0.25">
      <c r="B1126" s="92"/>
      <c r="C1126" s="92"/>
      <c r="D1126" s="92"/>
      <c r="E1126" s="92"/>
      <c r="F1126" s="92"/>
      <c r="G1126" s="92"/>
      <c r="H1126" s="92"/>
      <c r="I1126" s="92"/>
      <c r="J1126" s="92"/>
      <c r="K1126" s="92"/>
      <c r="L1126" s="92"/>
    </row>
    <row r="1127" spans="2:12" ht="14.45" customHeight="1" x14ac:dyDescent="0.25">
      <c r="B1127" s="92"/>
      <c r="C1127" s="92"/>
      <c r="D1127" s="92"/>
      <c r="E1127" s="92"/>
      <c r="F1127" s="92"/>
      <c r="G1127" s="92"/>
      <c r="H1127" s="92"/>
      <c r="I1127" s="92"/>
      <c r="J1127" s="92"/>
      <c r="K1127" s="92"/>
      <c r="L1127" s="92"/>
    </row>
    <row r="1128" spans="2:12" ht="14.45" customHeight="1" x14ac:dyDescent="0.25">
      <c r="B1128" s="92"/>
      <c r="C1128" s="92"/>
      <c r="D1128" s="92"/>
      <c r="E1128" s="92"/>
      <c r="F1128" s="92"/>
      <c r="G1128" s="92"/>
      <c r="H1128" s="92"/>
      <c r="I1128" s="92"/>
      <c r="J1128" s="92"/>
      <c r="K1128" s="92"/>
      <c r="L1128" s="92"/>
    </row>
    <row r="1129" spans="2:12" ht="14.45" customHeight="1" x14ac:dyDescent="0.25">
      <c r="B1129" s="92"/>
      <c r="C1129" s="92"/>
      <c r="D1129" s="92"/>
      <c r="E1129" s="92"/>
      <c r="F1129" s="92"/>
      <c r="G1129" s="92"/>
      <c r="H1129" s="92"/>
      <c r="I1129" s="92"/>
      <c r="J1129" s="92"/>
      <c r="K1129" s="92"/>
      <c r="L1129" s="92"/>
    </row>
    <row r="1130" spans="2:12" ht="14.45" customHeight="1" x14ac:dyDescent="0.25">
      <c r="B1130" s="92"/>
      <c r="C1130" s="92"/>
      <c r="D1130" s="92"/>
      <c r="E1130" s="92"/>
      <c r="F1130" s="92"/>
      <c r="G1130" s="92"/>
      <c r="H1130" s="92"/>
      <c r="I1130" s="92"/>
      <c r="J1130" s="92"/>
      <c r="K1130" s="92"/>
      <c r="L1130" s="92"/>
    </row>
    <row r="1131" spans="2:12" ht="14.45" customHeight="1" x14ac:dyDescent="0.25">
      <c r="B1131" s="92"/>
      <c r="C1131" s="92"/>
      <c r="D1131" s="92"/>
      <c r="E1131" s="92"/>
      <c r="F1131" s="92"/>
      <c r="G1131" s="92"/>
      <c r="H1131" s="92"/>
      <c r="I1131" s="92"/>
      <c r="J1131" s="92"/>
      <c r="K1131" s="92"/>
      <c r="L1131" s="92"/>
    </row>
    <row r="1132" spans="2:12" ht="14.45" customHeight="1" x14ac:dyDescent="0.25">
      <c r="B1132" s="92"/>
      <c r="C1132" s="92"/>
      <c r="D1132" s="92"/>
      <c r="E1132" s="92"/>
      <c r="F1132" s="92"/>
      <c r="G1132" s="92"/>
      <c r="H1132" s="92"/>
      <c r="I1132" s="92"/>
      <c r="J1132" s="92"/>
      <c r="K1132" s="92"/>
      <c r="L1132" s="92"/>
    </row>
    <row r="1133" spans="2:12" ht="14.45" customHeight="1" x14ac:dyDescent="0.25">
      <c r="B1133" s="92"/>
      <c r="C1133" s="92"/>
      <c r="D1133" s="92"/>
      <c r="E1133" s="92"/>
      <c r="F1133" s="92"/>
      <c r="G1133" s="92"/>
      <c r="H1133" s="92"/>
      <c r="I1133" s="92"/>
      <c r="J1133" s="92"/>
      <c r="K1133" s="92"/>
      <c r="L1133" s="92"/>
    </row>
    <row r="1134" spans="2:12" ht="14.45" customHeight="1" x14ac:dyDescent="0.25">
      <c r="B1134" s="92"/>
      <c r="C1134" s="92"/>
      <c r="D1134" s="92"/>
      <c r="E1134" s="92"/>
      <c r="F1134" s="92"/>
      <c r="G1134" s="92"/>
      <c r="H1134" s="92"/>
      <c r="I1134" s="92"/>
      <c r="J1134" s="92"/>
      <c r="K1134" s="92"/>
      <c r="L1134" s="92"/>
    </row>
    <row r="1135" spans="2:12" ht="14.45" customHeight="1" x14ac:dyDescent="0.25">
      <c r="B1135" s="92"/>
      <c r="C1135" s="92"/>
      <c r="D1135" s="92"/>
      <c r="E1135" s="92"/>
      <c r="F1135" s="92"/>
      <c r="G1135" s="92"/>
      <c r="H1135" s="92"/>
      <c r="I1135" s="92"/>
      <c r="J1135" s="92"/>
      <c r="K1135" s="92"/>
      <c r="L1135" s="92"/>
    </row>
    <row r="1136" spans="2:12" ht="14.45" customHeight="1" x14ac:dyDescent="0.25">
      <c r="B1136" s="92"/>
      <c r="C1136" s="92"/>
      <c r="D1136" s="92"/>
      <c r="E1136" s="92"/>
      <c r="F1136" s="92"/>
      <c r="G1136" s="92"/>
      <c r="H1136" s="92"/>
      <c r="I1136" s="92"/>
      <c r="J1136" s="92"/>
      <c r="K1136" s="92"/>
      <c r="L1136" s="92"/>
    </row>
    <row r="1137" spans="2:12" ht="14.45" customHeight="1" x14ac:dyDescent="0.25">
      <c r="B1137" s="92"/>
      <c r="C1137" s="92"/>
      <c r="D1137" s="92"/>
      <c r="E1137" s="92"/>
      <c r="F1137" s="92"/>
      <c r="G1137" s="92"/>
      <c r="H1137" s="92"/>
      <c r="I1137" s="92"/>
      <c r="J1137" s="92"/>
      <c r="K1137" s="92"/>
      <c r="L1137" s="92"/>
    </row>
    <row r="1138" spans="2:12" ht="14.45" customHeight="1" x14ac:dyDescent="0.25">
      <c r="B1138" s="92"/>
      <c r="C1138" s="92"/>
      <c r="D1138" s="92"/>
      <c r="E1138" s="92"/>
      <c r="F1138" s="92"/>
      <c r="G1138" s="92"/>
      <c r="H1138" s="92"/>
      <c r="I1138" s="92"/>
      <c r="J1138" s="92"/>
      <c r="K1138" s="92"/>
      <c r="L1138" s="92"/>
    </row>
    <row r="1139" spans="2:12" ht="14.45" customHeight="1" x14ac:dyDescent="0.25">
      <c r="B1139" s="92"/>
      <c r="C1139" s="92"/>
      <c r="D1139" s="92"/>
      <c r="E1139" s="92"/>
      <c r="F1139" s="92"/>
      <c r="G1139" s="92"/>
      <c r="H1139" s="92"/>
      <c r="I1139" s="92"/>
      <c r="J1139" s="92"/>
      <c r="K1139" s="92"/>
      <c r="L1139" s="92"/>
    </row>
    <row r="1140" spans="2:12" ht="14.45" customHeight="1" x14ac:dyDescent="0.25">
      <c r="B1140" s="92"/>
      <c r="C1140" s="92"/>
      <c r="D1140" s="92"/>
      <c r="E1140" s="92"/>
      <c r="F1140" s="92"/>
      <c r="G1140" s="92"/>
      <c r="H1140" s="92"/>
      <c r="I1140" s="92"/>
      <c r="J1140" s="92"/>
      <c r="K1140" s="92"/>
      <c r="L1140" s="92"/>
    </row>
    <row r="1141" spans="2:12" ht="14.45" customHeight="1" x14ac:dyDescent="0.25">
      <c r="B1141" s="92"/>
      <c r="C1141" s="92"/>
      <c r="D1141" s="92"/>
      <c r="E1141" s="92"/>
      <c r="F1141" s="92"/>
      <c r="G1141" s="92"/>
      <c r="H1141" s="92"/>
      <c r="I1141" s="92"/>
      <c r="J1141" s="92"/>
      <c r="K1141" s="92"/>
      <c r="L1141" s="92"/>
    </row>
    <row r="1142" spans="2:12" ht="14.45" customHeight="1" x14ac:dyDescent="0.25">
      <c r="B1142" s="92"/>
      <c r="C1142" s="92"/>
      <c r="D1142" s="92"/>
      <c r="E1142" s="92"/>
      <c r="F1142" s="92"/>
      <c r="G1142" s="92"/>
      <c r="H1142" s="92"/>
      <c r="I1142" s="92"/>
      <c r="J1142" s="92"/>
      <c r="K1142" s="92"/>
      <c r="L1142" s="92"/>
    </row>
    <row r="1143" spans="2:12" ht="14.45" customHeight="1" x14ac:dyDescent="0.25">
      <c r="B1143" s="92"/>
      <c r="C1143" s="92"/>
      <c r="D1143" s="92"/>
      <c r="E1143" s="92"/>
      <c r="F1143" s="92"/>
      <c r="G1143" s="92"/>
      <c r="H1143" s="92"/>
      <c r="I1143" s="92"/>
      <c r="J1143" s="92"/>
      <c r="K1143" s="92"/>
      <c r="L1143" s="92"/>
    </row>
    <row r="1144" spans="2:12" ht="14.45" customHeight="1" x14ac:dyDescent="0.25">
      <c r="B1144" s="92"/>
      <c r="C1144" s="92"/>
      <c r="D1144" s="92"/>
      <c r="E1144" s="92"/>
      <c r="F1144" s="92"/>
      <c r="G1144" s="92"/>
      <c r="H1144" s="92"/>
      <c r="I1144" s="92"/>
      <c r="J1144" s="92"/>
      <c r="K1144" s="92"/>
      <c r="L1144" s="92"/>
    </row>
    <row r="1145" spans="2:12" ht="14.45" customHeight="1" x14ac:dyDescent="0.25">
      <c r="B1145" s="92"/>
      <c r="C1145" s="92"/>
      <c r="D1145" s="92"/>
      <c r="E1145" s="92"/>
      <c r="F1145" s="92"/>
      <c r="G1145" s="92"/>
      <c r="H1145" s="92"/>
      <c r="I1145" s="92"/>
      <c r="J1145" s="92"/>
      <c r="K1145" s="92"/>
      <c r="L1145" s="92"/>
    </row>
    <row r="1146" spans="2:12" ht="14.45" customHeight="1" x14ac:dyDescent="0.25">
      <c r="B1146" s="92"/>
      <c r="C1146" s="92"/>
      <c r="D1146" s="92"/>
      <c r="E1146" s="92"/>
      <c r="F1146" s="92"/>
      <c r="G1146" s="92"/>
      <c r="H1146" s="92"/>
      <c r="I1146" s="92"/>
      <c r="J1146" s="92"/>
      <c r="K1146" s="92"/>
      <c r="L1146" s="92"/>
    </row>
    <row r="1147" spans="2:12" ht="14.45" customHeight="1" x14ac:dyDescent="0.25">
      <c r="B1147" s="92"/>
      <c r="C1147" s="92"/>
      <c r="D1147" s="92"/>
      <c r="E1147" s="92"/>
      <c r="F1147" s="92"/>
      <c r="G1147" s="92"/>
      <c r="H1147" s="92"/>
      <c r="I1147" s="92"/>
      <c r="J1147" s="92"/>
      <c r="K1147" s="92"/>
      <c r="L1147" s="92"/>
    </row>
    <row r="1148" spans="2:12" ht="14.45" customHeight="1" x14ac:dyDescent="0.25">
      <c r="B1148" s="92"/>
      <c r="C1148" s="92"/>
      <c r="D1148" s="92"/>
      <c r="E1148" s="92"/>
      <c r="F1148" s="92"/>
      <c r="G1148" s="92"/>
      <c r="H1148" s="92"/>
      <c r="I1148" s="92"/>
      <c r="J1148" s="92"/>
      <c r="K1148" s="92"/>
      <c r="L1148" s="92"/>
    </row>
    <row r="1149" spans="2:12" ht="14.45" customHeight="1" x14ac:dyDescent="0.25">
      <c r="B1149" s="92"/>
      <c r="C1149" s="92"/>
      <c r="D1149" s="92"/>
      <c r="E1149" s="92"/>
      <c r="F1149" s="92"/>
      <c r="G1149" s="92"/>
      <c r="H1149" s="92"/>
      <c r="I1149" s="92"/>
      <c r="J1149" s="92"/>
      <c r="K1149" s="92"/>
      <c r="L1149" s="92"/>
    </row>
    <row r="1150" spans="2:12" ht="14.45" customHeight="1" x14ac:dyDescent="0.25">
      <c r="B1150" s="92"/>
      <c r="C1150" s="92"/>
      <c r="D1150" s="92"/>
      <c r="E1150" s="92"/>
      <c r="F1150" s="92"/>
      <c r="G1150" s="92"/>
      <c r="H1150" s="92"/>
      <c r="I1150" s="92"/>
      <c r="J1150" s="92"/>
      <c r="K1150" s="92"/>
      <c r="L1150" s="92"/>
    </row>
    <row r="1151" spans="2:12" ht="14.45" customHeight="1" x14ac:dyDescent="0.25">
      <c r="B1151" s="92"/>
      <c r="C1151" s="92"/>
      <c r="D1151" s="92"/>
      <c r="E1151" s="92"/>
      <c r="F1151" s="92"/>
      <c r="G1151" s="92"/>
      <c r="H1151" s="92"/>
      <c r="I1151" s="92"/>
      <c r="J1151" s="92"/>
      <c r="K1151" s="92"/>
      <c r="L1151" s="92"/>
    </row>
    <row r="1152" spans="2:12" ht="14.45" customHeight="1" x14ac:dyDescent="0.25">
      <c r="B1152" s="92"/>
      <c r="C1152" s="92"/>
      <c r="D1152" s="92"/>
      <c r="E1152" s="92"/>
      <c r="F1152" s="92"/>
      <c r="G1152" s="92"/>
      <c r="H1152" s="92"/>
      <c r="I1152" s="92"/>
      <c r="J1152" s="92"/>
      <c r="K1152" s="92"/>
      <c r="L1152" s="92"/>
    </row>
    <row r="1153" spans="2:12" ht="14.45" customHeight="1" x14ac:dyDescent="0.25">
      <c r="B1153" s="92"/>
      <c r="C1153" s="92"/>
      <c r="D1153" s="92"/>
      <c r="E1153" s="92"/>
      <c r="F1153" s="92"/>
      <c r="G1153" s="92"/>
      <c r="H1153" s="92"/>
      <c r="I1153" s="92"/>
      <c r="J1153" s="92"/>
      <c r="K1153" s="92"/>
      <c r="L1153" s="92"/>
    </row>
    <row r="1154" spans="2:12" ht="14.45" customHeight="1" x14ac:dyDescent="0.25">
      <c r="B1154" s="92"/>
      <c r="C1154" s="92"/>
      <c r="D1154" s="92"/>
      <c r="E1154" s="92"/>
      <c r="F1154" s="92"/>
      <c r="G1154" s="92"/>
      <c r="H1154" s="92"/>
      <c r="I1154" s="92"/>
      <c r="J1154" s="92"/>
      <c r="K1154" s="92"/>
      <c r="L1154" s="92"/>
    </row>
    <row r="1155" spans="2:12" ht="14.45" customHeight="1" x14ac:dyDescent="0.25">
      <c r="B1155" s="92"/>
      <c r="C1155" s="92"/>
      <c r="D1155" s="92"/>
      <c r="E1155" s="92"/>
      <c r="F1155" s="92"/>
      <c r="G1155" s="92"/>
      <c r="H1155" s="92"/>
      <c r="I1155" s="92"/>
      <c r="J1155" s="92"/>
      <c r="K1155" s="92"/>
      <c r="L1155" s="92"/>
    </row>
    <row r="1156" spans="2:12" ht="14.45" customHeight="1" x14ac:dyDescent="0.25">
      <c r="B1156" s="92"/>
      <c r="C1156" s="92"/>
      <c r="D1156" s="92"/>
      <c r="E1156" s="92"/>
      <c r="F1156" s="92"/>
      <c r="G1156" s="92"/>
      <c r="H1156" s="92"/>
      <c r="I1156" s="92"/>
      <c r="J1156" s="92"/>
      <c r="K1156" s="92"/>
      <c r="L1156" s="92"/>
    </row>
    <row r="1157" spans="2:12" ht="14.45" customHeight="1" x14ac:dyDescent="0.25">
      <c r="B1157" s="92"/>
      <c r="C1157" s="92"/>
      <c r="D1157" s="92"/>
      <c r="E1157" s="92"/>
      <c r="F1157" s="92"/>
      <c r="G1157" s="92"/>
      <c r="H1157" s="92"/>
      <c r="I1157" s="92"/>
      <c r="J1157" s="92"/>
      <c r="K1157" s="92"/>
      <c r="L1157" s="92"/>
    </row>
    <row r="1158" spans="2:12" ht="14.45" customHeight="1" x14ac:dyDescent="0.25">
      <c r="B1158" s="92"/>
      <c r="C1158" s="92"/>
      <c r="D1158" s="92"/>
      <c r="E1158" s="92"/>
      <c r="F1158" s="92"/>
      <c r="G1158" s="92"/>
      <c r="H1158" s="92"/>
      <c r="I1158" s="92"/>
      <c r="J1158" s="92"/>
      <c r="K1158" s="92"/>
      <c r="L1158" s="92"/>
    </row>
    <row r="1159" spans="2:12" ht="14.45" customHeight="1" x14ac:dyDescent="0.25">
      <c r="B1159" s="92"/>
      <c r="C1159" s="92"/>
      <c r="D1159" s="92"/>
      <c r="E1159" s="92"/>
      <c r="F1159" s="92"/>
      <c r="G1159" s="92"/>
      <c r="H1159" s="92"/>
      <c r="I1159" s="92"/>
      <c r="J1159" s="92"/>
      <c r="K1159" s="92"/>
      <c r="L1159" s="92"/>
    </row>
    <row r="1160" spans="2:12" ht="14.45" customHeight="1" x14ac:dyDescent="0.25">
      <c r="B1160" s="92"/>
      <c r="C1160" s="92"/>
      <c r="D1160" s="92"/>
      <c r="E1160" s="92"/>
      <c r="F1160" s="92"/>
      <c r="G1160" s="92"/>
      <c r="H1160" s="92"/>
      <c r="I1160" s="92"/>
      <c r="J1160" s="92"/>
      <c r="K1160" s="92"/>
      <c r="L1160" s="92"/>
    </row>
    <row r="1161" spans="2:12" ht="14.45" customHeight="1" x14ac:dyDescent="0.25">
      <c r="B1161" s="92"/>
      <c r="C1161" s="92"/>
      <c r="D1161" s="92"/>
      <c r="E1161" s="92"/>
      <c r="F1161" s="92"/>
      <c r="G1161" s="92"/>
      <c r="H1161" s="92"/>
      <c r="I1161" s="92"/>
      <c r="J1161" s="92"/>
      <c r="K1161" s="92"/>
      <c r="L1161" s="92"/>
    </row>
    <row r="1162" spans="2:12" ht="14.45" customHeight="1" x14ac:dyDescent="0.25">
      <c r="B1162" s="92"/>
      <c r="C1162" s="92"/>
      <c r="D1162" s="92"/>
      <c r="E1162" s="92"/>
      <c r="F1162" s="92"/>
      <c r="G1162" s="92"/>
      <c r="H1162" s="92"/>
      <c r="I1162" s="92"/>
      <c r="J1162" s="92"/>
      <c r="K1162" s="92"/>
      <c r="L1162" s="92"/>
    </row>
    <row r="1163" spans="2:12" ht="14.45" customHeight="1" x14ac:dyDescent="0.25">
      <c r="B1163" s="92"/>
      <c r="C1163" s="92"/>
      <c r="D1163" s="92"/>
      <c r="E1163" s="92"/>
      <c r="F1163" s="92"/>
      <c r="G1163" s="92"/>
      <c r="H1163" s="92"/>
      <c r="I1163" s="92"/>
      <c r="J1163" s="92"/>
      <c r="K1163" s="92"/>
      <c r="L1163" s="92"/>
    </row>
    <row r="1164" spans="2:12" ht="14.45" customHeight="1" x14ac:dyDescent="0.25">
      <c r="B1164" s="92"/>
      <c r="C1164" s="92"/>
      <c r="D1164" s="92"/>
      <c r="E1164" s="92"/>
      <c r="F1164" s="92"/>
      <c r="G1164" s="92"/>
      <c r="H1164" s="92"/>
      <c r="I1164" s="92"/>
      <c r="J1164" s="92"/>
      <c r="K1164" s="92"/>
      <c r="L1164" s="92"/>
    </row>
    <row r="1165" spans="2:12" ht="14.45" customHeight="1" x14ac:dyDescent="0.25">
      <c r="B1165" s="92"/>
      <c r="C1165" s="92"/>
      <c r="D1165" s="92"/>
      <c r="E1165" s="92"/>
      <c r="F1165" s="92"/>
      <c r="G1165" s="92"/>
      <c r="H1165" s="92"/>
      <c r="I1165" s="92"/>
      <c r="J1165" s="92"/>
      <c r="K1165" s="92"/>
      <c r="L1165" s="92"/>
    </row>
    <row r="1166" spans="2:12" ht="14.45" customHeight="1" x14ac:dyDescent="0.25">
      <c r="B1166" s="92"/>
      <c r="C1166" s="92"/>
      <c r="D1166" s="92"/>
      <c r="E1166" s="92"/>
      <c r="F1166" s="92"/>
      <c r="G1166" s="92"/>
      <c r="H1166" s="92"/>
      <c r="I1166" s="92"/>
      <c r="J1166" s="92"/>
      <c r="K1166" s="92"/>
      <c r="L1166" s="92"/>
    </row>
    <row r="1167" spans="2:12" ht="14.45" customHeight="1" x14ac:dyDescent="0.25">
      <c r="B1167" s="92"/>
      <c r="C1167" s="92"/>
      <c r="D1167" s="92"/>
      <c r="E1167" s="92"/>
      <c r="F1167" s="92"/>
      <c r="G1167" s="92"/>
      <c r="H1167" s="92"/>
      <c r="I1167" s="92"/>
      <c r="J1167" s="92"/>
      <c r="K1167" s="92"/>
      <c r="L1167" s="92"/>
    </row>
    <row r="1168" spans="2:12" ht="14.45" customHeight="1" x14ac:dyDescent="0.25">
      <c r="B1168" s="92"/>
      <c r="C1168" s="92"/>
      <c r="D1168" s="92"/>
      <c r="E1168" s="92"/>
      <c r="F1168" s="92"/>
      <c r="G1168" s="92"/>
      <c r="H1168" s="92"/>
      <c r="I1168" s="92"/>
      <c r="J1168" s="92"/>
      <c r="K1168" s="92"/>
      <c r="L1168" s="92"/>
    </row>
    <row r="1169" spans="2:12" ht="14.45" customHeight="1" x14ac:dyDescent="0.25">
      <c r="B1169" s="92"/>
      <c r="C1169" s="92"/>
      <c r="D1169" s="92"/>
      <c r="E1169" s="92"/>
      <c r="F1169" s="92"/>
      <c r="G1169" s="92"/>
      <c r="H1169" s="92"/>
      <c r="I1169" s="92"/>
      <c r="J1169" s="92"/>
      <c r="K1169" s="92"/>
      <c r="L1169" s="92"/>
    </row>
    <row r="1170" spans="2:12" ht="14.45" customHeight="1" x14ac:dyDescent="0.25">
      <c r="B1170" s="92"/>
      <c r="C1170" s="92"/>
      <c r="D1170" s="92"/>
      <c r="E1170" s="92"/>
      <c r="F1170" s="92"/>
      <c r="G1170" s="92"/>
      <c r="H1170" s="92"/>
      <c r="I1170" s="92"/>
      <c r="J1170" s="92"/>
      <c r="K1170" s="92"/>
      <c r="L1170" s="92"/>
    </row>
    <row r="1171" spans="2:12" ht="14.45" customHeight="1" x14ac:dyDescent="0.25">
      <c r="B1171" s="92"/>
      <c r="C1171" s="92"/>
      <c r="D1171" s="92"/>
      <c r="E1171" s="92"/>
      <c r="F1171" s="92"/>
      <c r="G1171" s="92"/>
      <c r="H1171" s="92"/>
      <c r="I1171" s="92"/>
      <c r="J1171" s="92"/>
      <c r="K1171" s="92"/>
      <c r="L1171" s="92"/>
    </row>
    <row r="1172" spans="2:12" ht="14.45" customHeight="1" x14ac:dyDescent="0.25">
      <c r="B1172" s="92"/>
      <c r="C1172" s="92"/>
      <c r="D1172" s="92"/>
      <c r="E1172" s="92"/>
      <c r="F1172" s="92"/>
      <c r="G1172" s="92"/>
      <c r="H1172" s="92"/>
      <c r="I1172" s="92"/>
      <c r="J1172" s="92"/>
      <c r="K1172" s="92"/>
      <c r="L1172" s="92"/>
    </row>
    <row r="1173" spans="2:12" ht="14.45" customHeight="1" x14ac:dyDescent="0.25">
      <c r="B1173" s="92"/>
      <c r="C1173" s="92"/>
      <c r="D1173" s="92"/>
      <c r="E1173" s="92"/>
      <c r="F1173" s="92"/>
      <c r="G1173" s="92"/>
      <c r="H1173" s="92"/>
      <c r="I1173" s="92"/>
      <c r="J1173" s="92"/>
      <c r="K1173" s="92"/>
      <c r="L1173" s="92"/>
    </row>
    <row r="1174" spans="2:12" ht="14.45" customHeight="1" x14ac:dyDescent="0.25">
      <c r="B1174" s="92"/>
      <c r="C1174" s="92"/>
      <c r="D1174" s="92"/>
      <c r="E1174" s="92"/>
      <c r="F1174" s="92"/>
      <c r="G1174" s="92"/>
      <c r="H1174" s="92"/>
      <c r="I1174" s="92"/>
      <c r="J1174" s="92"/>
      <c r="K1174" s="92"/>
      <c r="L1174" s="92"/>
    </row>
    <row r="1175" spans="2:12" ht="14.45" customHeight="1" x14ac:dyDescent="0.25">
      <c r="B1175" s="92"/>
      <c r="C1175" s="92"/>
      <c r="D1175" s="92"/>
      <c r="E1175" s="92"/>
      <c r="F1175" s="92"/>
      <c r="G1175" s="92"/>
      <c r="H1175" s="92"/>
      <c r="I1175" s="92"/>
      <c r="J1175" s="92"/>
      <c r="K1175" s="92"/>
      <c r="L1175" s="92"/>
    </row>
    <row r="1176" spans="2:12" ht="14.45" customHeight="1" x14ac:dyDescent="0.25">
      <c r="B1176" s="92"/>
      <c r="C1176" s="92"/>
      <c r="D1176" s="92"/>
      <c r="E1176" s="92"/>
      <c r="F1176" s="92"/>
      <c r="G1176" s="92"/>
      <c r="H1176" s="92"/>
      <c r="I1176" s="92"/>
      <c r="J1176" s="92"/>
      <c r="K1176" s="92"/>
      <c r="L1176" s="92"/>
    </row>
    <row r="1177" spans="2:12" ht="14.45" customHeight="1" x14ac:dyDescent="0.25">
      <c r="B1177" s="92"/>
      <c r="C1177" s="92"/>
      <c r="D1177" s="92"/>
      <c r="E1177" s="92"/>
      <c r="F1177" s="92"/>
      <c r="G1177" s="92"/>
      <c r="H1177" s="92"/>
      <c r="I1177" s="92"/>
      <c r="J1177" s="92"/>
      <c r="K1177" s="92"/>
      <c r="L1177" s="92"/>
    </row>
    <row r="1178" spans="2:12" ht="14.45" customHeight="1" x14ac:dyDescent="0.25">
      <c r="B1178" s="92"/>
      <c r="C1178" s="92"/>
      <c r="D1178" s="92"/>
      <c r="E1178" s="92"/>
      <c r="F1178" s="92"/>
      <c r="G1178" s="92"/>
      <c r="H1178" s="92"/>
      <c r="I1178" s="92"/>
      <c r="J1178" s="92"/>
      <c r="K1178" s="92"/>
      <c r="L1178" s="92"/>
    </row>
    <row r="1179" spans="2:12" ht="14.45" customHeight="1" x14ac:dyDescent="0.25">
      <c r="B1179" s="92"/>
      <c r="C1179" s="92"/>
      <c r="D1179" s="92"/>
      <c r="E1179" s="92"/>
      <c r="F1179" s="92"/>
      <c r="G1179" s="92"/>
      <c r="H1179" s="92"/>
      <c r="I1179" s="92"/>
      <c r="J1179" s="92"/>
      <c r="K1179" s="92"/>
      <c r="L1179" s="92"/>
    </row>
    <row r="1180" spans="2:12" ht="14.45" customHeight="1" x14ac:dyDescent="0.25">
      <c r="B1180" s="92"/>
      <c r="C1180" s="92"/>
      <c r="D1180" s="92"/>
      <c r="E1180" s="92"/>
      <c r="F1180" s="92"/>
      <c r="G1180" s="92"/>
      <c r="H1180" s="92"/>
      <c r="I1180" s="92"/>
      <c r="J1180" s="92"/>
      <c r="K1180" s="92"/>
      <c r="L1180" s="92"/>
    </row>
    <row r="1181" spans="2:12" ht="14.45" customHeight="1" x14ac:dyDescent="0.25">
      <c r="B1181" s="92"/>
      <c r="C1181" s="92"/>
      <c r="D1181" s="92"/>
      <c r="E1181" s="92"/>
      <c r="F1181" s="92"/>
      <c r="G1181" s="92"/>
      <c r="H1181" s="92"/>
      <c r="I1181" s="92"/>
      <c r="J1181" s="92"/>
      <c r="K1181" s="92"/>
      <c r="L1181" s="92"/>
    </row>
    <row r="1182" spans="2:12" ht="14.45" customHeight="1" x14ac:dyDescent="0.25">
      <c r="B1182" s="92"/>
      <c r="C1182" s="92"/>
      <c r="D1182" s="92"/>
      <c r="E1182" s="92"/>
      <c r="F1182" s="92"/>
      <c r="G1182" s="92"/>
      <c r="H1182" s="92"/>
      <c r="I1182" s="92"/>
      <c r="J1182" s="92"/>
      <c r="K1182" s="92"/>
      <c r="L1182" s="92"/>
    </row>
    <row r="1183" spans="2:12" ht="14.45" customHeight="1" x14ac:dyDescent="0.25">
      <c r="B1183" s="92"/>
      <c r="C1183" s="92"/>
      <c r="D1183" s="92"/>
      <c r="E1183" s="92"/>
      <c r="F1183" s="92"/>
      <c r="G1183" s="92"/>
      <c r="H1183" s="92"/>
      <c r="I1183" s="92"/>
      <c r="J1183" s="92"/>
      <c r="K1183" s="92"/>
      <c r="L1183" s="92"/>
    </row>
    <row r="1184" spans="2:12" ht="14.45" customHeight="1" x14ac:dyDescent="0.25">
      <c r="B1184" s="92"/>
      <c r="C1184" s="92"/>
      <c r="D1184" s="92"/>
      <c r="E1184" s="92"/>
      <c r="F1184" s="92"/>
      <c r="G1184" s="92"/>
      <c r="H1184" s="92"/>
      <c r="I1184" s="92"/>
      <c r="J1184" s="92"/>
      <c r="K1184" s="92"/>
      <c r="L1184" s="92"/>
    </row>
    <row r="1185" spans="2:12" ht="14.45" customHeight="1" x14ac:dyDescent="0.25">
      <c r="B1185" s="92"/>
      <c r="C1185" s="92"/>
      <c r="D1185" s="92"/>
      <c r="E1185" s="92"/>
      <c r="F1185" s="92"/>
      <c r="G1185" s="92"/>
      <c r="H1185" s="92"/>
      <c r="I1185" s="92"/>
      <c r="J1185" s="92"/>
      <c r="K1185" s="92"/>
      <c r="L1185" s="92"/>
    </row>
    <row r="1186" spans="2:12" ht="14.45" customHeight="1" x14ac:dyDescent="0.25">
      <c r="B1186" s="92"/>
      <c r="C1186" s="92"/>
      <c r="D1186" s="92"/>
      <c r="E1186" s="92"/>
      <c r="F1186" s="92"/>
      <c r="G1186" s="92"/>
      <c r="H1186" s="92"/>
      <c r="I1186" s="92"/>
      <c r="J1186" s="92"/>
      <c r="K1186" s="92"/>
      <c r="L1186" s="92"/>
    </row>
    <row r="1187" spans="2:12" ht="14.45" customHeight="1" x14ac:dyDescent="0.25">
      <c r="B1187" s="92"/>
      <c r="C1187" s="92"/>
      <c r="D1187" s="92"/>
      <c r="E1187" s="92"/>
      <c r="F1187" s="92"/>
      <c r="G1187" s="92"/>
      <c r="H1187" s="92"/>
      <c r="I1187" s="92"/>
      <c r="J1187" s="92"/>
      <c r="K1187" s="92"/>
      <c r="L1187" s="92"/>
    </row>
    <row r="1188" spans="2:12" ht="14.45" customHeight="1" x14ac:dyDescent="0.25">
      <c r="B1188" s="92"/>
      <c r="C1188" s="92"/>
      <c r="D1188" s="92"/>
      <c r="E1188" s="92"/>
      <c r="F1188" s="92"/>
      <c r="G1188" s="92"/>
      <c r="H1188" s="92"/>
      <c r="I1188" s="92"/>
      <c r="J1188" s="92"/>
      <c r="K1188" s="92"/>
      <c r="L1188" s="92"/>
    </row>
    <row r="1189" spans="2:12" ht="14.45" customHeight="1" x14ac:dyDescent="0.25">
      <c r="B1189" s="92"/>
      <c r="C1189" s="92"/>
      <c r="D1189" s="92"/>
      <c r="E1189" s="92"/>
      <c r="F1189" s="92"/>
      <c r="G1189" s="92"/>
      <c r="H1189" s="92"/>
      <c r="I1189" s="92"/>
      <c r="J1189" s="92"/>
      <c r="K1189" s="92"/>
      <c r="L1189" s="92"/>
    </row>
    <row r="1190" spans="2:12" ht="14.45" customHeight="1" x14ac:dyDescent="0.25">
      <c r="B1190" s="92"/>
      <c r="C1190" s="92"/>
      <c r="D1190" s="92"/>
      <c r="E1190" s="92"/>
      <c r="F1190" s="92"/>
      <c r="G1190" s="92"/>
      <c r="H1190" s="92"/>
      <c r="I1190" s="92"/>
      <c r="J1190" s="92"/>
      <c r="K1190" s="92"/>
      <c r="L1190" s="92"/>
    </row>
    <row r="1191" spans="2:12" ht="14.45" customHeight="1" x14ac:dyDescent="0.25">
      <c r="B1191" s="92"/>
      <c r="C1191" s="92"/>
      <c r="D1191" s="92"/>
      <c r="E1191" s="92"/>
      <c r="F1191" s="92"/>
      <c r="G1191" s="92"/>
      <c r="H1191" s="92"/>
      <c r="I1191" s="92"/>
      <c r="J1191" s="92"/>
      <c r="K1191" s="92"/>
      <c r="L1191" s="92"/>
    </row>
    <row r="1192" spans="2:12" ht="14.45" customHeight="1" x14ac:dyDescent="0.25">
      <c r="B1192" s="92"/>
      <c r="C1192" s="92"/>
      <c r="D1192" s="92"/>
      <c r="E1192" s="92"/>
      <c r="F1192" s="92"/>
      <c r="G1192" s="92"/>
      <c r="H1192" s="92"/>
      <c r="I1192" s="92"/>
      <c r="J1192" s="92"/>
      <c r="K1192" s="92"/>
      <c r="L1192" s="92"/>
    </row>
    <row r="1193" spans="2:12" ht="14.45" customHeight="1" x14ac:dyDescent="0.25">
      <c r="B1193" s="92"/>
      <c r="C1193" s="92"/>
      <c r="D1193" s="92"/>
      <c r="E1193" s="92"/>
      <c r="F1193" s="92"/>
      <c r="G1193" s="92"/>
      <c r="H1193" s="92"/>
      <c r="I1193" s="92"/>
      <c r="J1193" s="92"/>
      <c r="K1193" s="92"/>
      <c r="L1193" s="92"/>
    </row>
    <row r="1194" spans="2:12" ht="14.45" customHeight="1" x14ac:dyDescent="0.25">
      <c r="B1194" s="92"/>
      <c r="C1194" s="92"/>
      <c r="D1194" s="92"/>
      <c r="E1194" s="92"/>
      <c r="F1194" s="92"/>
      <c r="G1194" s="92"/>
      <c r="H1194" s="92"/>
      <c r="I1194" s="92"/>
      <c r="J1194" s="92"/>
      <c r="K1194" s="92"/>
      <c r="L1194" s="92"/>
    </row>
    <row r="1195" spans="2:12" ht="14.45" customHeight="1" x14ac:dyDescent="0.25">
      <c r="B1195" s="92"/>
      <c r="C1195" s="92"/>
      <c r="D1195" s="92"/>
      <c r="E1195" s="92"/>
      <c r="F1195" s="92"/>
      <c r="G1195" s="92"/>
      <c r="H1195" s="92"/>
      <c r="I1195" s="92"/>
      <c r="J1195" s="92"/>
      <c r="K1195" s="92"/>
      <c r="L1195" s="92"/>
    </row>
    <row r="1196" spans="2:12" ht="14.45" customHeight="1" x14ac:dyDescent="0.25">
      <c r="B1196" s="92"/>
      <c r="C1196" s="92"/>
      <c r="D1196" s="92"/>
      <c r="E1196" s="92"/>
      <c r="F1196" s="92"/>
      <c r="G1196" s="92"/>
      <c r="H1196" s="92"/>
      <c r="I1196" s="92"/>
      <c r="J1196" s="92"/>
      <c r="K1196" s="92"/>
      <c r="L1196" s="92"/>
    </row>
    <row r="1197" spans="2:12" ht="14.45" customHeight="1" x14ac:dyDescent="0.25">
      <c r="B1197" s="92"/>
      <c r="C1197" s="92"/>
      <c r="D1197" s="92"/>
      <c r="E1197" s="92"/>
      <c r="F1197" s="92"/>
      <c r="G1197" s="92"/>
      <c r="H1197" s="92"/>
      <c r="I1197" s="92"/>
      <c r="J1197" s="92"/>
      <c r="K1197" s="92"/>
      <c r="L1197" s="92"/>
    </row>
    <row r="1198" spans="2:12" ht="14.45" customHeight="1" x14ac:dyDescent="0.25">
      <c r="B1198" s="92"/>
      <c r="C1198" s="92"/>
      <c r="D1198" s="92"/>
      <c r="E1198" s="92"/>
      <c r="F1198" s="92"/>
      <c r="G1198" s="92"/>
      <c r="H1198" s="92"/>
      <c r="I1198" s="92"/>
      <c r="J1198" s="92"/>
      <c r="K1198" s="92"/>
      <c r="L1198" s="92"/>
    </row>
    <row r="1199" spans="2:12" ht="14.45" customHeight="1" x14ac:dyDescent="0.25">
      <c r="B1199" s="92"/>
      <c r="C1199" s="92"/>
      <c r="D1199" s="92"/>
      <c r="E1199" s="92"/>
      <c r="F1199" s="92"/>
      <c r="G1199" s="92"/>
      <c r="H1199" s="92"/>
      <c r="I1199" s="92"/>
      <c r="J1199" s="92"/>
      <c r="K1199" s="92"/>
      <c r="L1199" s="92"/>
    </row>
    <row r="1200" spans="2:12" ht="14.45" customHeight="1" x14ac:dyDescent="0.25">
      <c r="B1200" s="92"/>
      <c r="C1200" s="92"/>
      <c r="D1200" s="92"/>
      <c r="E1200" s="92"/>
      <c r="F1200" s="92"/>
      <c r="G1200" s="92"/>
      <c r="H1200" s="92"/>
      <c r="I1200" s="92"/>
      <c r="J1200" s="92"/>
      <c r="K1200" s="92"/>
      <c r="L1200" s="92"/>
    </row>
    <row r="1201" spans="2:12" ht="14.45" customHeight="1" x14ac:dyDescent="0.25">
      <c r="B1201" s="92"/>
      <c r="C1201" s="92"/>
      <c r="D1201" s="92"/>
      <c r="E1201" s="92"/>
      <c r="F1201" s="92"/>
      <c r="G1201" s="92"/>
      <c r="H1201" s="92"/>
      <c r="I1201" s="92"/>
      <c r="J1201" s="92"/>
      <c r="K1201" s="92"/>
      <c r="L1201" s="92"/>
    </row>
    <row r="1202" spans="2:12" ht="14.45" customHeight="1" x14ac:dyDescent="0.25">
      <c r="B1202" s="92"/>
      <c r="C1202" s="92"/>
      <c r="D1202" s="92"/>
      <c r="E1202" s="92"/>
      <c r="F1202" s="92"/>
      <c r="G1202" s="92"/>
      <c r="H1202" s="92"/>
      <c r="I1202" s="92"/>
      <c r="J1202" s="92"/>
      <c r="K1202" s="92"/>
      <c r="L1202" s="92"/>
    </row>
    <row r="1203" spans="2:12" ht="14.45" customHeight="1" x14ac:dyDescent="0.25">
      <c r="B1203" s="92"/>
      <c r="C1203" s="92"/>
      <c r="D1203" s="92"/>
      <c r="E1203" s="92"/>
      <c r="F1203" s="92"/>
      <c r="G1203" s="92"/>
      <c r="H1203" s="92"/>
      <c r="I1203" s="92"/>
      <c r="J1203" s="92"/>
      <c r="K1203" s="92"/>
      <c r="L1203" s="92"/>
    </row>
    <row r="1204" spans="2:12" ht="14.45" customHeight="1" x14ac:dyDescent="0.25">
      <c r="B1204" s="92"/>
      <c r="C1204" s="92"/>
      <c r="D1204" s="92"/>
      <c r="E1204" s="92"/>
      <c r="F1204" s="92"/>
      <c r="G1204" s="92"/>
      <c r="H1204" s="92"/>
      <c r="I1204" s="92"/>
      <c r="J1204" s="92"/>
      <c r="K1204" s="92"/>
      <c r="L1204" s="92"/>
    </row>
    <row r="1205" spans="2:12" ht="14.45" customHeight="1" x14ac:dyDescent="0.25">
      <c r="B1205" s="92"/>
      <c r="C1205" s="92"/>
      <c r="D1205" s="92"/>
      <c r="E1205" s="92"/>
      <c r="F1205" s="92"/>
      <c r="G1205" s="92"/>
      <c r="H1205" s="92"/>
      <c r="I1205" s="92"/>
      <c r="J1205" s="92"/>
      <c r="K1205" s="92"/>
      <c r="L1205" s="92"/>
    </row>
    <row r="1206" spans="2:12" ht="14.45" customHeight="1" x14ac:dyDescent="0.25">
      <c r="B1206" s="92"/>
      <c r="C1206" s="92"/>
      <c r="D1206" s="92"/>
      <c r="E1206" s="92"/>
      <c r="F1206" s="92"/>
      <c r="G1206" s="92"/>
      <c r="H1206" s="92"/>
      <c r="I1206" s="92"/>
      <c r="J1206" s="92"/>
      <c r="K1206" s="92"/>
      <c r="L1206" s="92"/>
    </row>
    <row r="1207" spans="2:12" ht="14.45" customHeight="1" x14ac:dyDescent="0.25">
      <c r="B1207" s="92"/>
      <c r="C1207" s="92"/>
      <c r="D1207" s="92"/>
      <c r="E1207" s="92"/>
      <c r="F1207" s="92"/>
      <c r="G1207" s="92"/>
      <c r="H1207" s="92"/>
      <c r="I1207" s="92"/>
      <c r="J1207" s="92"/>
      <c r="K1207" s="92"/>
      <c r="L1207" s="92"/>
    </row>
    <row r="1208" spans="2:12" ht="14.45" customHeight="1" x14ac:dyDescent="0.25">
      <c r="B1208" s="92"/>
      <c r="C1208" s="92"/>
      <c r="D1208" s="92"/>
      <c r="E1208" s="92"/>
      <c r="F1208" s="92"/>
      <c r="G1208" s="92"/>
      <c r="H1208" s="92"/>
      <c r="I1208" s="92"/>
      <c r="J1208" s="92"/>
      <c r="K1208" s="92"/>
      <c r="L1208" s="92"/>
    </row>
    <row r="1209" spans="2:12" ht="14.45" customHeight="1" x14ac:dyDescent="0.25">
      <c r="B1209" s="92"/>
      <c r="C1209" s="92"/>
      <c r="D1209" s="92"/>
      <c r="E1209" s="92"/>
      <c r="F1209" s="92"/>
      <c r="G1209" s="92"/>
      <c r="H1209" s="92"/>
      <c r="I1209" s="92"/>
      <c r="J1209" s="92"/>
      <c r="K1209" s="92"/>
      <c r="L1209" s="92"/>
    </row>
    <row r="1210" spans="2:12" ht="14.45" customHeight="1" x14ac:dyDescent="0.25">
      <c r="B1210" s="92"/>
      <c r="C1210" s="92"/>
      <c r="D1210" s="92"/>
      <c r="E1210" s="92"/>
      <c r="F1210" s="92"/>
      <c r="G1210" s="92"/>
      <c r="H1210" s="92"/>
      <c r="I1210" s="92"/>
      <c r="J1210" s="92"/>
      <c r="K1210" s="92"/>
      <c r="L1210" s="92"/>
    </row>
    <row r="1211" spans="2:12" ht="14.45" customHeight="1" x14ac:dyDescent="0.25">
      <c r="B1211" s="92"/>
      <c r="C1211" s="92"/>
      <c r="D1211" s="92"/>
      <c r="E1211" s="92"/>
      <c r="F1211" s="92"/>
      <c r="G1211" s="92"/>
      <c r="H1211" s="92"/>
      <c r="I1211" s="92"/>
      <c r="J1211" s="92"/>
      <c r="K1211" s="92"/>
      <c r="L1211" s="92"/>
    </row>
    <row r="1212" spans="2:12" ht="14.45" customHeight="1" x14ac:dyDescent="0.25">
      <c r="B1212" s="92"/>
      <c r="C1212" s="92"/>
      <c r="D1212" s="92"/>
      <c r="E1212" s="92"/>
      <c r="F1212" s="92"/>
      <c r="G1212" s="92"/>
      <c r="H1212" s="92"/>
      <c r="I1212" s="92"/>
      <c r="J1212" s="92"/>
      <c r="K1212" s="92"/>
      <c r="L1212" s="92"/>
    </row>
    <row r="1213" spans="2:12" ht="14.45" customHeight="1" x14ac:dyDescent="0.25">
      <c r="B1213" s="92"/>
      <c r="C1213" s="92"/>
      <c r="D1213" s="92"/>
      <c r="E1213" s="92"/>
      <c r="F1213" s="92"/>
      <c r="G1213" s="92"/>
      <c r="H1213" s="92"/>
      <c r="I1213" s="92"/>
      <c r="J1213" s="92"/>
      <c r="K1213" s="92"/>
      <c r="L1213" s="92"/>
    </row>
    <row r="1214" spans="2:12" ht="14.45" customHeight="1" x14ac:dyDescent="0.25">
      <c r="B1214" s="92"/>
      <c r="C1214" s="92"/>
      <c r="D1214" s="92"/>
      <c r="E1214" s="92"/>
      <c r="F1214" s="92"/>
      <c r="G1214" s="92"/>
      <c r="H1214" s="92"/>
      <c r="I1214" s="92"/>
      <c r="J1214" s="92"/>
      <c r="K1214" s="92"/>
      <c r="L1214" s="92"/>
    </row>
    <row r="1215" spans="2:12" ht="14.45" customHeight="1" x14ac:dyDescent="0.25">
      <c r="B1215" s="92"/>
      <c r="C1215" s="92"/>
      <c r="D1215" s="92"/>
      <c r="E1215" s="92"/>
      <c r="F1215" s="92"/>
      <c r="G1215" s="92"/>
      <c r="H1215" s="92"/>
      <c r="I1215" s="92"/>
      <c r="J1215" s="92"/>
      <c r="K1215" s="92"/>
      <c r="L1215" s="92"/>
    </row>
    <row r="1216" spans="2:12" ht="14.45" customHeight="1" x14ac:dyDescent="0.25">
      <c r="B1216" s="92"/>
      <c r="C1216" s="92"/>
      <c r="D1216" s="92"/>
      <c r="E1216" s="92"/>
      <c r="F1216" s="92"/>
      <c r="G1216" s="92"/>
      <c r="H1216" s="92"/>
      <c r="I1216" s="92"/>
      <c r="J1216" s="92"/>
      <c r="K1216" s="92"/>
      <c r="L1216" s="92"/>
    </row>
    <row r="1217" spans="2:12" ht="14.45" customHeight="1" x14ac:dyDescent="0.25">
      <c r="B1217" s="92"/>
      <c r="C1217" s="92"/>
      <c r="D1217" s="92"/>
      <c r="E1217" s="92"/>
      <c r="F1217" s="92"/>
      <c r="G1217" s="92"/>
      <c r="H1217" s="92"/>
      <c r="I1217" s="92"/>
      <c r="J1217" s="92"/>
      <c r="K1217" s="92"/>
      <c r="L1217" s="92"/>
    </row>
    <row r="1218" spans="2:12" ht="14.45" customHeight="1" x14ac:dyDescent="0.25">
      <c r="B1218" s="92"/>
      <c r="C1218" s="92"/>
      <c r="D1218" s="92"/>
      <c r="E1218" s="92"/>
      <c r="F1218" s="92"/>
      <c r="G1218" s="92"/>
      <c r="H1218" s="92"/>
      <c r="I1218" s="92"/>
      <c r="J1218" s="92"/>
      <c r="K1218" s="92"/>
      <c r="L1218" s="92"/>
    </row>
    <row r="1219" spans="2:12" ht="14.45" customHeight="1" x14ac:dyDescent="0.25">
      <c r="B1219" s="92"/>
      <c r="C1219" s="92"/>
      <c r="D1219" s="92"/>
      <c r="E1219" s="92"/>
      <c r="F1219" s="92"/>
      <c r="G1219" s="92"/>
      <c r="H1219" s="92"/>
      <c r="I1219" s="92"/>
      <c r="J1219" s="92"/>
      <c r="K1219" s="92"/>
      <c r="L1219" s="92"/>
    </row>
    <row r="1220" spans="2:12" ht="14.45" customHeight="1" x14ac:dyDescent="0.25">
      <c r="B1220" s="92"/>
      <c r="C1220" s="92"/>
      <c r="D1220" s="92"/>
      <c r="E1220" s="92"/>
      <c r="F1220" s="92"/>
      <c r="G1220" s="92"/>
      <c r="H1220" s="92"/>
      <c r="I1220" s="92"/>
      <c r="J1220" s="92"/>
      <c r="K1220" s="92"/>
      <c r="L1220" s="92"/>
    </row>
    <row r="1221" spans="2:12" ht="14.45" customHeight="1" x14ac:dyDescent="0.25">
      <c r="B1221" s="92"/>
      <c r="C1221" s="92"/>
      <c r="D1221" s="92"/>
      <c r="E1221" s="92"/>
      <c r="F1221" s="92"/>
      <c r="G1221" s="92"/>
      <c r="H1221" s="92"/>
      <c r="I1221" s="92"/>
      <c r="J1221" s="92"/>
      <c r="K1221" s="92"/>
      <c r="L1221" s="92"/>
    </row>
    <row r="1222" spans="2:12" ht="14.45" customHeight="1" x14ac:dyDescent="0.25">
      <c r="B1222" s="92"/>
      <c r="C1222" s="92"/>
      <c r="D1222" s="92"/>
      <c r="E1222" s="92"/>
      <c r="F1222" s="92"/>
      <c r="G1222" s="92"/>
      <c r="H1222" s="92"/>
      <c r="I1222" s="92"/>
      <c r="J1222" s="92"/>
      <c r="K1222" s="92"/>
      <c r="L1222" s="92"/>
    </row>
    <row r="1223" spans="2:12" ht="14.45" customHeight="1" x14ac:dyDescent="0.25">
      <c r="B1223" s="92"/>
      <c r="C1223" s="92"/>
      <c r="D1223" s="92"/>
      <c r="E1223" s="92"/>
      <c r="F1223" s="92"/>
      <c r="G1223" s="92"/>
      <c r="H1223" s="92"/>
      <c r="I1223" s="92"/>
      <c r="J1223" s="92"/>
      <c r="K1223" s="92"/>
      <c r="L1223" s="92"/>
    </row>
    <row r="1224" spans="2:12" ht="14.45" customHeight="1" x14ac:dyDescent="0.25">
      <c r="B1224" s="92"/>
      <c r="C1224" s="92"/>
      <c r="D1224" s="92"/>
      <c r="E1224" s="92"/>
      <c r="F1224" s="92"/>
      <c r="G1224" s="92"/>
      <c r="H1224" s="92"/>
      <c r="I1224" s="92"/>
      <c r="J1224" s="92"/>
      <c r="K1224" s="92"/>
      <c r="L1224" s="92"/>
    </row>
    <row r="1225" spans="2:12" ht="14.45" customHeight="1" x14ac:dyDescent="0.25">
      <c r="B1225" s="92"/>
      <c r="C1225" s="92"/>
      <c r="D1225" s="92"/>
      <c r="E1225" s="92"/>
      <c r="F1225" s="92"/>
      <c r="G1225" s="92"/>
      <c r="H1225" s="92"/>
      <c r="I1225" s="92"/>
      <c r="J1225" s="92"/>
      <c r="K1225" s="92"/>
      <c r="L1225" s="92"/>
    </row>
    <row r="1226" spans="2:12" ht="14.45" customHeight="1" x14ac:dyDescent="0.25">
      <c r="B1226" s="92"/>
      <c r="C1226" s="92"/>
      <c r="D1226" s="92"/>
      <c r="E1226" s="92"/>
      <c r="F1226" s="92"/>
      <c r="G1226" s="92"/>
      <c r="H1226" s="92"/>
      <c r="I1226" s="92"/>
      <c r="J1226" s="92"/>
      <c r="K1226" s="92"/>
      <c r="L1226" s="92"/>
    </row>
    <row r="1227" spans="2:12" ht="14.45" customHeight="1" x14ac:dyDescent="0.25">
      <c r="B1227" s="92"/>
      <c r="C1227" s="92"/>
      <c r="D1227" s="92"/>
      <c r="E1227" s="92"/>
      <c r="F1227" s="92"/>
      <c r="G1227" s="92"/>
      <c r="H1227" s="92"/>
      <c r="I1227" s="92"/>
      <c r="J1227" s="92"/>
      <c r="K1227" s="92"/>
      <c r="L1227" s="92"/>
    </row>
    <row r="1228" spans="2:12" ht="14.45" customHeight="1" x14ac:dyDescent="0.25">
      <c r="B1228" s="92"/>
      <c r="C1228" s="92"/>
      <c r="D1228" s="92"/>
      <c r="E1228" s="92"/>
      <c r="F1228" s="92"/>
      <c r="G1228" s="92"/>
      <c r="H1228" s="92"/>
      <c r="I1228" s="92"/>
      <c r="J1228" s="92"/>
      <c r="K1228" s="92"/>
      <c r="L1228" s="92"/>
    </row>
    <row r="1229" spans="2:12" ht="14.45" customHeight="1" x14ac:dyDescent="0.25">
      <c r="B1229" s="92"/>
      <c r="C1229" s="92"/>
      <c r="D1229" s="92"/>
      <c r="E1229" s="92"/>
      <c r="F1229" s="92"/>
      <c r="G1229" s="92"/>
      <c r="H1229" s="92"/>
      <c r="I1229" s="92"/>
      <c r="J1229" s="92"/>
      <c r="K1229" s="92"/>
      <c r="L1229" s="92"/>
    </row>
    <row r="1230" spans="2:12" ht="14.45" customHeight="1" x14ac:dyDescent="0.25">
      <c r="B1230" s="92"/>
      <c r="C1230" s="92"/>
      <c r="D1230" s="92"/>
      <c r="E1230" s="92"/>
      <c r="F1230" s="92"/>
      <c r="G1230" s="92"/>
      <c r="H1230" s="92"/>
      <c r="I1230" s="92"/>
      <c r="J1230" s="92"/>
      <c r="K1230" s="92"/>
      <c r="L1230" s="92"/>
    </row>
    <row r="1231" spans="2:12" ht="14.45" customHeight="1" x14ac:dyDescent="0.25">
      <c r="B1231" s="92"/>
      <c r="C1231" s="92"/>
      <c r="D1231" s="92"/>
      <c r="E1231" s="92"/>
      <c r="F1231" s="92"/>
      <c r="G1231" s="92"/>
      <c r="H1231" s="92"/>
      <c r="I1231" s="92"/>
      <c r="J1231" s="92"/>
      <c r="K1231" s="92"/>
      <c r="L1231" s="92"/>
    </row>
    <row r="1232" spans="2:12" ht="14.45" customHeight="1" x14ac:dyDescent="0.25">
      <c r="B1232" s="92"/>
      <c r="C1232" s="92"/>
      <c r="D1232" s="92"/>
      <c r="E1232" s="92"/>
      <c r="F1232" s="92"/>
      <c r="G1232" s="92"/>
      <c r="H1232" s="92"/>
      <c r="I1232" s="92"/>
      <c r="J1232" s="92"/>
      <c r="K1232" s="92"/>
      <c r="L1232" s="92"/>
    </row>
    <row r="1233" spans="2:12" ht="14.45" customHeight="1" x14ac:dyDescent="0.25">
      <c r="B1233" s="92"/>
      <c r="C1233" s="92"/>
      <c r="D1233" s="92"/>
      <c r="E1233" s="92"/>
      <c r="F1233" s="92"/>
      <c r="G1233" s="92"/>
      <c r="H1233" s="92"/>
      <c r="I1233" s="92"/>
      <c r="J1233" s="92"/>
      <c r="K1233" s="92"/>
      <c r="L1233" s="92"/>
    </row>
    <row r="1234" spans="2:12" ht="14.45" customHeight="1" x14ac:dyDescent="0.25">
      <c r="B1234" s="92"/>
      <c r="C1234" s="92"/>
      <c r="D1234" s="92"/>
      <c r="E1234" s="92"/>
      <c r="F1234" s="92"/>
      <c r="G1234" s="92"/>
      <c r="H1234" s="92"/>
      <c r="I1234" s="92"/>
      <c r="J1234" s="92"/>
      <c r="K1234" s="92"/>
      <c r="L1234" s="92"/>
    </row>
    <row r="1235" spans="2:12" ht="14.45" customHeight="1" x14ac:dyDescent="0.25">
      <c r="B1235" s="92"/>
      <c r="C1235" s="92"/>
      <c r="D1235" s="92"/>
      <c r="E1235" s="92"/>
      <c r="F1235" s="92"/>
      <c r="G1235" s="92"/>
      <c r="H1235" s="92"/>
      <c r="I1235" s="92"/>
      <c r="J1235" s="92"/>
      <c r="K1235" s="92"/>
      <c r="L1235" s="92"/>
    </row>
    <row r="1236" spans="2:12" ht="14.45" customHeight="1" x14ac:dyDescent="0.25">
      <c r="B1236" s="92"/>
      <c r="C1236" s="92"/>
      <c r="D1236" s="92"/>
      <c r="E1236" s="92"/>
      <c r="F1236" s="92"/>
      <c r="G1236" s="92"/>
      <c r="H1236" s="92"/>
      <c r="I1236" s="92"/>
      <c r="J1236" s="92"/>
      <c r="K1236" s="92"/>
      <c r="L1236" s="92"/>
    </row>
    <row r="1237" spans="2:12" ht="14.45" customHeight="1" x14ac:dyDescent="0.25">
      <c r="B1237" s="92"/>
      <c r="C1237" s="92"/>
      <c r="D1237" s="92"/>
      <c r="E1237" s="92"/>
      <c r="F1237" s="92"/>
      <c r="G1237" s="92"/>
      <c r="H1237" s="92"/>
      <c r="I1237" s="92"/>
      <c r="J1237" s="92"/>
      <c r="K1237" s="92"/>
      <c r="L1237" s="92"/>
    </row>
    <row r="1238" spans="2:12" ht="14.45" customHeight="1" x14ac:dyDescent="0.25">
      <c r="B1238" s="92"/>
      <c r="C1238" s="92"/>
      <c r="D1238" s="92"/>
      <c r="E1238" s="92"/>
      <c r="F1238" s="92"/>
      <c r="G1238" s="92"/>
      <c r="H1238" s="92"/>
      <c r="I1238" s="92"/>
      <c r="J1238" s="92"/>
      <c r="K1238" s="92"/>
      <c r="L1238" s="92"/>
    </row>
    <row r="1239" spans="2:12" ht="14.45" customHeight="1" x14ac:dyDescent="0.25">
      <c r="B1239" s="92"/>
      <c r="C1239" s="92"/>
      <c r="D1239" s="92"/>
      <c r="E1239" s="92"/>
      <c r="F1239" s="92"/>
      <c r="G1239" s="92"/>
      <c r="H1239" s="92"/>
      <c r="I1239" s="92"/>
      <c r="J1239" s="92"/>
      <c r="K1239" s="92"/>
      <c r="L1239" s="92"/>
    </row>
    <row r="1240" spans="2:12" ht="14.45" customHeight="1" x14ac:dyDescent="0.25">
      <c r="B1240" s="92"/>
      <c r="C1240" s="92"/>
      <c r="D1240" s="92"/>
      <c r="E1240" s="92"/>
      <c r="F1240" s="92"/>
      <c r="G1240" s="92"/>
      <c r="H1240" s="92"/>
      <c r="I1240" s="92"/>
      <c r="J1240" s="92"/>
      <c r="K1240" s="92"/>
      <c r="L1240" s="92"/>
    </row>
    <row r="1241" spans="2:12" ht="14.45" customHeight="1" x14ac:dyDescent="0.25">
      <c r="B1241" s="92"/>
      <c r="C1241" s="92"/>
      <c r="D1241" s="92"/>
      <c r="E1241" s="92"/>
      <c r="F1241" s="92"/>
      <c r="G1241" s="92"/>
      <c r="H1241" s="92"/>
      <c r="I1241" s="92"/>
      <c r="J1241" s="92"/>
      <c r="K1241" s="92"/>
      <c r="L1241" s="92"/>
    </row>
    <row r="1242" spans="2:12" ht="14.45" customHeight="1" x14ac:dyDescent="0.25">
      <c r="B1242" s="92"/>
      <c r="C1242" s="92"/>
      <c r="D1242" s="92"/>
      <c r="E1242" s="92"/>
      <c r="F1242" s="92"/>
      <c r="G1242" s="92"/>
      <c r="H1242" s="92"/>
      <c r="I1242" s="92"/>
      <c r="J1242" s="92"/>
      <c r="K1242" s="92"/>
      <c r="L1242" s="92"/>
    </row>
    <row r="1243" spans="2:12" ht="14.45" customHeight="1" x14ac:dyDescent="0.25">
      <c r="B1243" s="92"/>
      <c r="C1243" s="92"/>
      <c r="D1243" s="92"/>
      <c r="E1243" s="92"/>
      <c r="F1243" s="92"/>
      <c r="G1243" s="92"/>
      <c r="H1243" s="92"/>
      <c r="I1243" s="92"/>
      <c r="J1243" s="92"/>
      <c r="K1243" s="92"/>
      <c r="L1243" s="92"/>
    </row>
    <row r="1244" spans="2:12" ht="14.45" customHeight="1" x14ac:dyDescent="0.25">
      <c r="B1244" s="92"/>
      <c r="C1244" s="92"/>
      <c r="D1244" s="92"/>
      <c r="E1244" s="92"/>
      <c r="F1244" s="92"/>
      <c r="G1244" s="92"/>
      <c r="H1244" s="92"/>
      <c r="I1244" s="92"/>
      <c r="J1244" s="92"/>
      <c r="K1244" s="92"/>
      <c r="L1244" s="92"/>
    </row>
    <row r="1245" spans="2:12" ht="14.45" customHeight="1" x14ac:dyDescent="0.25">
      <c r="B1245" s="92"/>
      <c r="C1245" s="92"/>
      <c r="D1245" s="92"/>
      <c r="E1245" s="92"/>
      <c r="F1245" s="92"/>
      <c r="G1245" s="92"/>
      <c r="H1245" s="92"/>
      <c r="I1245" s="92"/>
      <c r="J1245" s="92"/>
      <c r="K1245" s="92"/>
      <c r="L1245" s="92"/>
    </row>
    <row r="1246" spans="2:12" ht="14.45" customHeight="1" x14ac:dyDescent="0.25">
      <c r="B1246" s="92"/>
      <c r="C1246" s="92"/>
      <c r="D1246" s="92"/>
      <c r="E1246" s="92"/>
      <c r="F1246" s="92"/>
      <c r="G1246" s="92"/>
      <c r="H1246" s="92"/>
      <c r="I1246" s="92"/>
      <c r="J1246" s="92"/>
      <c r="K1246" s="92"/>
      <c r="L1246" s="92"/>
    </row>
    <row r="1247" spans="2:12" ht="14.45" customHeight="1" x14ac:dyDescent="0.25">
      <c r="B1247" s="92"/>
      <c r="C1247" s="92"/>
      <c r="D1247" s="92"/>
      <c r="E1247" s="92"/>
      <c r="F1247" s="92"/>
      <c r="G1247" s="92"/>
      <c r="H1247" s="92"/>
      <c r="I1247" s="92"/>
      <c r="J1247" s="92"/>
      <c r="K1247" s="92"/>
      <c r="L1247" s="92"/>
    </row>
    <row r="1248" spans="2:12" ht="14.45" customHeight="1" x14ac:dyDescent="0.25">
      <c r="B1248" s="92"/>
      <c r="C1248" s="92"/>
      <c r="D1248" s="92"/>
      <c r="E1248" s="92"/>
      <c r="F1248" s="92"/>
      <c r="G1248" s="92"/>
      <c r="H1248" s="92"/>
      <c r="I1248" s="92"/>
      <c r="J1248" s="92"/>
      <c r="K1248" s="92"/>
      <c r="L1248" s="92"/>
    </row>
    <row r="1249" spans="2:12" ht="14.45" customHeight="1" x14ac:dyDescent="0.25">
      <c r="B1249" s="92"/>
      <c r="C1249" s="92"/>
      <c r="D1249" s="92"/>
      <c r="E1249" s="92"/>
      <c r="F1249" s="92"/>
      <c r="G1249" s="92"/>
      <c r="H1249" s="92"/>
      <c r="I1249" s="92"/>
      <c r="J1249" s="92"/>
      <c r="K1249" s="92"/>
      <c r="L1249" s="92"/>
    </row>
    <row r="1250" spans="2:12" ht="14.45" customHeight="1" x14ac:dyDescent="0.25">
      <c r="B1250" s="92"/>
      <c r="C1250" s="92"/>
      <c r="D1250" s="92"/>
      <c r="E1250" s="92"/>
      <c r="F1250" s="92"/>
      <c r="G1250" s="92"/>
      <c r="H1250" s="92"/>
      <c r="I1250" s="92"/>
      <c r="J1250" s="92"/>
      <c r="K1250" s="92"/>
      <c r="L1250" s="92"/>
    </row>
    <row r="1251" spans="2:12" ht="14.45" customHeight="1" x14ac:dyDescent="0.25">
      <c r="B1251" s="92"/>
      <c r="C1251" s="92"/>
      <c r="D1251" s="92"/>
      <c r="E1251" s="92"/>
      <c r="F1251" s="92"/>
      <c r="G1251" s="92"/>
      <c r="H1251" s="92"/>
      <c r="I1251" s="92"/>
      <c r="J1251" s="92"/>
      <c r="K1251" s="92"/>
      <c r="L1251" s="92"/>
    </row>
    <row r="1252" spans="2:12" ht="14.45" customHeight="1" x14ac:dyDescent="0.25">
      <c r="B1252" s="92"/>
      <c r="C1252" s="92"/>
      <c r="D1252" s="92"/>
      <c r="E1252" s="92"/>
      <c r="F1252" s="92"/>
      <c r="G1252" s="92"/>
      <c r="H1252" s="92"/>
      <c r="I1252" s="92"/>
      <c r="J1252" s="92"/>
      <c r="K1252" s="92"/>
      <c r="L1252" s="92"/>
    </row>
    <row r="1253" spans="2:12" ht="14.45" customHeight="1" x14ac:dyDescent="0.25">
      <c r="B1253" s="92"/>
      <c r="C1253" s="92"/>
      <c r="D1253" s="92"/>
      <c r="E1253" s="92"/>
      <c r="F1253" s="92"/>
      <c r="G1253" s="92"/>
      <c r="H1253" s="92"/>
      <c r="I1253" s="92"/>
      <c r="J1253" s="92"/>
      <c r="K1253" s="92"/>
      <c r="L1253" s="92"/>
    </row>
    <row r="1254" spans="2:12" ht="14.45" customHeight="1" x14ac:dyDescent="0.25">
      <c r="B1254" s="92"/>
      <c r="C1254" s="92"/>
      <c r="D1254" s="92"/>
      <c r="E1254" s="92"/>
      <c r="F1254" s="92"/>
      <c r="G1254" s="92"/>
      <c r="H1254" s="92"/>
      <c r="I1254" s="92"/>
      <c r="J1254" s="92"/>
      <c r="K1254" s="92"/>
      <c r="L1254" s="92"/>
    </row>
    <row r="1255" spans="2:12" ht="14.45" customHeight="1" x14ac:dyDescent="0.25">
      <c r="B1255" s="92"/>
      <c r="C1255" s="92"/>
      <c r="D1255" s="92"/>
      <c r="E1255" s="92"/>
      <c r="F1255" s="92"/>
      <c r="G1255" s="92"/>
      <c r="H1255" s="92"/>
      <c r="I1255" s="92"/>
      <c r="J1255" s="92"/>
      <c r="K1255" s="92"/>
      <c r="L1255" s="92"/>
    </row>
    <row r="1256" spans="2:12" ht="14.45" customHeight="1" x14ac:dyDescent="0.25">
      <c r="B1256" s="92"/>
      <c r="C1256" s="92"/>
      <c r="D1256" s="92"/>
      <c r="E1256" s="92"/>
      <c r="F1256" s="92"/>
      <c r="G1256" s="92"/>
      <c r="H1256" s="92"/>
      <c r="I1256" s="92"/>
      <c r="J1256" s="92"/>
      <c r="K1256" s="92"/>
      <c r="L1256" s="92"/>
    </row>
    <row r="1257" spans="2:12" ht="14.45" customHeight="1" x14ac:dyDescent="0.25">
      <c r="B1257" s="92"/>
      <c r="C1257" s="92"/>
      <c r="D1257" s="92"/>
      <c r="E1257" s="92"/>
      <c r="F1257" s="92"/>
      <c r="G1257" s="92"/>
      <c r="H1257" s="92"/>
      <c r="I1257" s="92"/>
      <c r="J1257" s="92"/>
      <c r="K1257" s="92"/>
      <c r="L1257" s="92"/>
    </row>
    <row r="1258" spans="2:12" ht="14.45" customHeight="1" x14ac:dyDescent="0.25">
      <c r="B1258" s="92"/>
      <c r="C1258" s="92"/>
      <c r="D1258" s="92"/>
      <c r="E1258" s="92"/>
      <c r="F1258" s="92"/>
      <c r="G1258" s="92"/>
      <c r="H1258" s="92"/>
      <c r="I1258" s="92"/>
      <c r="J1258" s="92"/>
      <c r="K1258" s="92"/>
      <c r="L1258" s="92"/>
    </row>
    <row r="1259" spans="2:12" ht="14.45" customHeight="1" x14ac:dyDescent="0.25">
      <c r="B1259" s="92"/>
      <c r="C1259" s="92"/>
      <c r="D1259" s="92"/>
      <c r="E1259" s="92"/>
      <c r="F1259" s="92"/>
      <c r="G1259" s="92"/>
      <c r="H1259" s="92"/>
      <c r="I1259" s="92"/>
      <c r="J1259" s="92"/>
      <c r="K1259" s="92"/>
      <c r="L1259" s="92"/>
    </row>
    <row r="1260" spans="2:12" ht="14.45" customHeight="1" x14ac:dyDescent="0.25">
      <c r="B1260" s="92"/>
      <c r="C1260" s="92"/>
      <c r="D1260" s="92"/>
      <c r="E1260" s="92"/>
      <c r="F1260" s="92"/>
      <c r="G1260" s="92"/>
      <c r="H1260" s="92"/>
      <c r="I1260" s="92"/>
      <c r="J1260" s="92"/>
      <c r="K1260" s="92"/>
      <c r="L1260" s="92"/>
    </row>
    <row r="1261" spans="2:12" ht="14.45" customHeight="1" x14ac:dyDescent="0.25">
      <c r="B1261" s="92"/>
      <c r="C1261" s="92"/>
      <c r="D1261" s="92"/>
      <c r="E1261" s="92"/>
      <c r="F1261" s="92"/>
      <c r="G1261" s="92"/>
      <c r="H1261" s="92"/>
      <c r="I1261" s="92"/>
      <c r="J1261" s="92"/>
      <c r="K1261" s="92"/>
      <c r="L1261" s="92"/>
    </row>
    <row r="1262" spans="2:12" ht="14.45" customHeight="1" x14ac:dyDescent="0.25">
      <c r="B1262" s="92"/>
      <c r="C1262" s="92"/>
      <c r="D1262" s="92"/>
      <c r="E1262" s="92"/>
      <c r="F1262" s="92"/>
      <c r="G1262" s="92"/>
      <c r="H1262" s="92"/>
      <c r="I1262" s="92"/>
      <c r="J1262" s="92"/>
      <c r="K1262" s="92"/>
      <c r="L1262" s="92"/>
    </row>
    <row r="1263" spans="2:12" ht="14.45" customHeight="1" x14ac:dyDescent="0.25">
      <c r="B1263" s="92"/>
      <c r="C1263" s="92"/>
      <c r="D1263" s="92"/>
      <c r="E1263" s="92"/>
      <c r="F1263" s="92"/>
      <c r="G1263" s="92"/>
      <c r="H1263" s="92"/>
      <c r="I1263" s="92"/>
      <c r="J1263" s="92"/>
      <c r="K1263" s="92"/>
      <c r="L1263" s="92"/>
    </row>
    <row r="1264" spans="2:12" ht="14.45" customHeight="1" x14ac:dyDescent="0.25">
      <c r="B1264" s="92"/>
      <c r="C1264" s="92"/>
      <c r="D1264" s="92"/>
      <c r="E1264" s="92"/>
      <c r="F1264" s="92"/>
      <c r="G1264" s="92"/>
      <c r="H1264" s="92"/>
      <c r="I1264" s="92"/>
      <c r="J1264" s="92"/>
      <c r="K1264" s="92"/>
      <c r="L1264" s="92"/>
    </row>
    <row r="1265" spans="2:12" ht="14.45" customHeight="1" x14ac:dyDescent="0.25">
      <c r="B1265" s="92"/>
      <c r="C1265" s="92"/>
      <c r="D1265" s="92"/>
      <c r="E1265" s="92"/>
      <c r="F1265" s="92"/>
      <c r="G1265" s="92"/>
      <c r="H1265" s="92"/>
      <c r="I1265" s="92"/>
      <c r="J1265" s="92"/>
      <c r="K1265" s="92"/>
      <c r="L1265" s="92"/>
    </row>
    <row r="1266" spans="2:12" ht="14.45" customHeight="1" x14ac:dyDescent="0.25">
      <c r="B1266" s="92"/>
      <c r="C1266" s="92"/>
      <c r="D1266" s="92"/>
      <c r="E1266" s="92"/>
      <c r="F1266" s="92"/>
      <c r="G1266" s="92"/>
      <c r="H1266" s="92"/>
      <c r="I1266" s="92"/>
      <c r="J1266" s="92"/>
      <c r="K1266" s="92"/>
      <c r="L1266" s="92"/>
    </row>
    <row r="1267" spans="2:12" ht="14.45" customHeight="1" x14ac:dyDescent="0.25">
      <c r="B1267" s="92"/>
      <c r="C1267" s="92"/>
      <c r="D1267" s="92"/>
      <c r="E1267" s="92"/>
      <c r="F1267" s="92"/>
      <c r="G1267" s="92"/>
      <c r="H1267" s="92"/>
      <c r="I1267" s="92"/>
      <c r="J1267" s="92"/>
      <c r="K1267" s="92"/>
      <c r="L1267" s="92"/>
    </row>
    <row r="1268" spans="2:12" ht="14.45" customHeight="1" x14ac:dyDescent="0.25">
      <c r="B1268" s="92"/>
      <c r="C1268" s="92"/>
      <c r="D1268" s="92"/>
      <c r="E1268" s="92"/>
      <c r="F1268" s="92"/>
      <c r="G1268" s="92"/>
      <c r="H1268" s="92"/>
      <c r="I1268" s="92"/>
      <c r="J1268" s="92"/>
      <c r="K1268" s="92"/>
      <c r="L1268" s="92"/>
    </row>
    <row r="1269" spans="2:12" ht="14.45" customHeight="1" x14ac:dyDescent="0.25">
      <c r="B1269" s="92"/>
      <c r="C1269" s="92"/>
      <c r="D1269" s="92"/>
      <c r="E1269" s="92"/>
      <c r="F1269" s="92"/>
      <c r="G1269" s="92"/>
      <c r="H1269" s="92"/>
      <c r="I1269" s="92"/>
      <c r="J1269" s="92"/>
      <c r="K1269" s="92"/>
      <c r="L1269" s="92"/>
    </row>
    <row r="1270" spans="2:12" ht="14.45" customHeight="1" x14ac:dyDescent="0.25">
      <c r="B1270" s="92"/>
      <c r="C1270" s="92"/>
      <c r="D1270" s="92"/>
      <c r="E1270" s="92"/>
      <c r="F1270" s="92"/>
      <c r="G1270" s="92"/>
      <c r="H1270" s="92"/>
      <c r="I1270" s="92"/>
      <c r="J1270" s="92"/>
      <c r="K1270" s="92"/>
      <c r="L1270" s="92"/>
    </row>
    <row r="1271" spans="2:12" ht="14.45" customHeight="1" x14ac:dyDescent="0.25">
      <c r="B1271" s="92"/>
      <c r="C1271" s="92"/>
      <c r="D1271" s="92"/>
      <c r="E1271" s="92"/>
      <c r="F1271" s="92"/>
      <c r="G1271" s="92"/>
      <c r="H1271" s="92"/>
      <c r="I1271" s="92"/>
      <c r="J1271" s="92"/>
      <c r="K1271" s="92"/>
      <c r="L1271" s="92"/>
    </row>
    <row r="1272" spans="2:12" ht="14.45" customHeight="1" x14ac:dyDescent="0.25">
      <c r="B1272" s="92"/>
      <c r="C1272" s="92"/>
      <c r="D1272" s="92"/>
      <c r="E1272" s="92"/>
      <c r="F1272" s="92"/>
      <c r="G1272" s="92"/>
      <c r="H1272" s="92"/>
      <c r="I1272" s="92"/>
      <c r="J1272" s="92"/>
      <c r="K1272" s="92"/>
      <c r="L1272" s="92"/>
    </row>
    <row r="1273" spans="2:12" ht="14.45" customHeight="1" x14ac:dyDescent="0.25">
      <c r="B1273" s="92"/>
      <c r="C1273" s="92"/>
      <c r="D1273" s="92"/>
      <c r="E1273" s="92"/>
      <c r="F1273" s="92"/>
      <c r="G1273" s="92"/>
      <c r="H1273" s="92"/>
      <c r="I1273" s="92"/>
      <c r="J1273" s="92"/>
      <c r="K1273" s="92"/>
      <c r="L1273" s="92"/>
    </row>
    <row r="1274" spans="2:12" ht="14.45" customHeight="1" x14ac:dyDescent="0.25">
      <c r="B1274" s="92"/>
      <c r="C1274" s="92"/>
      <c r="D1274" s="92"/>
      <c r="E1274" s="92"/>
      <c r="F1274" s="92"/>
      <c r="G1274" s="92"/>
      <c r="H1274" s="92"/>
      <c r="I1274" s="92"/>
      <c r="J1274" s="92"/>
      <c r="K1274" s="92"/>
      <c r="L1274" s="92"/>
    </row>
    <row r="1275" spans="2:12" ht="14.45" customHeight="1" x14ac:dyDescent="0.25">
      <c r="B1275" s="92"/>
      <c r="C1275" s="92"/>
      <c r="D1275" s="92"/>
      <c r="E1275" s="92"/>
      <c r="F1275" s="92"/>
      <c r="G1275" s="92"/>
      <c r="H1275" s="92"/>
      <c r="I1275" s="92"/>
      <c r="J1275" s="92"/>
      <c r="K1275" s="92"/>
      <c r="L1275" s="92"/>
    </row>
    <row r="1276" spans="2:12" ht="14.45" customHeight="1" x14ac:dyDescent="0.25">
      <c r="B1276" s="92"/>
      <c r="C1276" s="92"/>
      <c r="D1276" s="92"/>
      <c r="E1276" s="92"/>
      <c r="F1276" s="92"/>
      <c r="G1276" s="92"/>
      <c r="H1276" s="92"/>
      <c r="I1276" s="92"/>
      <c r="J1276" s="92"/>
      <c r="K1276" s="92"/>
      <c r="L1276" s="92"/>
    </row>
    <row r="1277" spans="2:12" ht="14.45" customHeight="1" x14ac:dyDescent="0.25">
      <c r="B1277" s="92"/>
      <c r="C1277" s="92"/>
      <c r="D1277" s="92"/>
      <c r="E1277" s="92"/>
      <c r="F1277" s="92"/>
      <c r="G1277" s="92"/>
      <c r="H1277" s="92"/>
      <c r="I1277" s="92"/>
      <c r="J1277" s="92"/>
      <c r="K1277" s="92"/>
      <c r="L1277" s="92"/>
    </row>
    <row r="1278" spans="2:12" ht="14.45" customHeight="1" x14ac:dyDescent="0.25">
      <c r="B1278" s="92"/>
      <c r="C1278" s="92"/>
      <c r="D1278" s="92"/>
      <c r="E1278" s="92"/>
      <c r="F1278" s="92"/>
      <c r="G1278" s="92"/>
      <c r="H1278" s="92"/>
      <c r="I1278" s="92"/>
      <c r="J1278" s="92"/>
      <c r="K1278" s="92"/>
      <c r="L1278" s="92"/>
    </row>
    <row r="1279" spans="2:12" ht="14.45" customHeight="1" x14ac:dyDescent="0.25">
      <c r="B1279" s="92"/>
      <c r="C1279" s="92"/>
      <c r="D1279" s="92"/>
      <c r="E1279" s="92"/>
      <c r="F1279" s="92"/>
      <c r="G1279" s="92"/>
      <c r="H1279" s="92"/>
      <c r="I1279" s="92"/>
      <c r="J1279" s="92"/>
      <c r="K1279" s="92"/>
      <c r="L1279" s="92"/>
    </row>
    <row r="1280" spans="2:12" ht="14.45" customHeight="1" x14ac:dyDescent="0.25">
      <c r="B1280" s="92"/>
      <c r="C1280" s="92"/>
      <c r="D1280" s="92"/>
      <c r="E1280" s="92"/>
      <c r="F1280" s="92"/>
      <c r="G1280" s="92"/>
      <c r="H1280" s="92"/>
      <c r="I1280" s="92"/>
      <c r="J1280" s="92"/>
      <c r="K1280" s="92"/>
      <c r="L1280" s="92"/>
    </row>
    <row r="1281" spans="2:12" ht="14.45" customHeight="1" x14ac:dyDescent="0.25">
      <c r="B1281" s="92"/>
      <c r="C1281" s="92"/>
      <c r="D1281" s="92"/>
      <c r="E1281" s="92"/>
      <c r="F1281" s="92"/>
      <c r="G1281" s="92"/>
      <c r="H1281" s="92"/>
      <c r="I1281" s="92"/>
      <c r="J1281" s="92"/>
      <c r="K1281" s="92"/>
      <c r="L1281" s="92"/>
    </row>
    <row r="1282" spans="2:12" ht="14.45" customHeight="1" x14ac:dyDescent="0.25">
      <c r="B1282" s="92"/>
      <c r="C1282" s="92"/>
      <c r="D1282" s="92"/>
      <c r="E1282" s="92"/>
      <c r="F1282" s="92"/>
      <c r="G1282" s="92"/>
      <c r="H1282" s="92"/>
      <c r="I1282" s="92"/>
      <c r="J1282" s="92"/>
      <c r="K1282" s="92"/>
      <c r="L1282" s="92"/>
    </row>
    <row r="1283" spans="2:12" ht="14.45" customHeight="1" x14ac:dyDescent="0.25">
      <c r="B1283" s="92"/>
      <c r="C1283" s="92"/>
      <c r="D1283" s="92"/>
      <c r="E1283" s="92"/>
      <c r="F1283" s="92"/>
      <c r="G1283" s="92"/>
      <c r="H1283" s="92"/>
      <c r="I1283" s="92"/>
      <c r="J1283" s="92"/>
      <c r="K1283" s="92"/>
      <c r="L1283" s="92"/>
    </row>
    <row r="1284" spans="2:12" ht="14.45" customHeight="1" x14ac:dyDescent="0.25">
      <c r="B1284" s="92"/>
      <c r="C1284" s="92"/>
      <c r="D1284" s="92"/>
      <c r="E1284" s="92"/>
      <c r="F1284" s="92"/>
      <c r="G1284" s="92"/>
      <c r="H1284" s="92"/>
      <c r="I1284" s="92"/>
      <c r="J1284" s="92"/>
      <c r="K1284" s="92"/>
      <c r="L1284" s="92"/>
    </row>
    <row r="1285" spans="2:12" ht="14.45" customHeight="1" x14ac:dyDescent="0.25">
      <c r="B1285" s="92"/>
      <c r="C1285" s="92"/>
      <c r="D1285" s="92"/>
      <c r="E1285" s="92"/>
      <c r="F1285" s="92"/>
      <c r="G1285" s="92"/>
      <c r="H1285" s="92"/>
      <c r="I1285" s="92"/>
      <c r="J1285" s="92"/>
      <c r="K1285" s="92"/>
      <c r="L1285" s="92"/>
    </row>
    <row r="1286" spans="2:12" ht="14.45" customHeight="1" x14ac:dyDescent="0.25">
      <c r="B1286" s="92"/>
      <c r="C1286" s="92"/>
      <c r="D1286" s="92"/>
      <c r="E1286" s="92"/>
      <c r="F1286" s="92"/>
      <c r="G1286" s="92"/>
      <c r="H1286" s="92"/>
      <c r="I1286" s="92"/>
      <c r="J1286" s="92"/>
      <c r="K1286" s="92"/>
      <c r="L1286" s="92"/>
    </row>
    <row r="1287" spans="2:12" ht="14.45" customHeight="1" x14ac:dyDescent="0.25">
      <c r="B1287" s="92"/>
      <c r="C1287" s="92"/>
      <c r="D1287" s="92"/>
      <c r="E1287" s="92"/>
      <c r="F1287" s="92"/>
      <c r="G1287" s="92"/>
      <c r="H1287" s="92"/>
      <c r="I1287" s="92"/>
      <c r="J1287" s="92"/>
      <c r="K1287" s="92"/>
      <c r="L1287" s="92"/>
    </row>
    <row r="1288" spans="2:12" ht="14.45" customHeight="1" x14ac:dyDescent="0.25">
      <c r="B1288" s="92"/>
      <c r="C1288" s="92"/>
      <c r="D1288" s="92"/>
      <c r="E1288" s="92"/>
      <c r="F1288" s="92"/>
      <c r="G1288" s="92"/>
      <c r="H1288" s="92"/>
      <c r="I1288" s="92"/>
      <c r="J1288" s="92"/>
      <c r="K1288" s="92"/>
      <c r="L1288" s="92"/>
    </row>
    <row r="1289" spans="2:12" ht="14.45" customHeight="1" x14ac:dyDescent="0.25">
      <c r="B1289" s="92"/>
      <c r="C1289" s="92"/>
      <c r="D1289" s="92"/>
      <c r="E1289" s="92"/>
      <c r="F1289" s="92"/>
      <c r="G1289" s="92"/>
      <c r="H1289" s="92"/>
      <c r="I1289" s="92"/>
      <c r="J1289" s="92"/>
      <c r="K1289" s="92"/>
      <c r="L1289" s="92"/>
    </row>
    <row r="1290" spans="2:12" ht="14.45" customHeight="1" x14ac:dyDescent="0.25">
      <c r="B1290" s="92"/>
      <c r="C1290" s="92"/>
      <c r="D1290" s="92"/>
      <c r="E1290" s="92"/>
      <c r="F1290" s="92"/>
      <c r="G1290" s="92"/>
      <c r="H1290" s="92"/>
      <c r="I1290" s="92"/>
      <c r="J1290" s="92"/>
      <c r="K1290" s="92"/>
      <c r="L1290" s="92"/>
    </row>
    <row r="1291" spans="2:12" ht="14.45" customHeight="1" x14ac:dyDescent="0.25">
      <c r="B1291" s="92"/>
      <c r="C1291" s="92"/>
      <c r="D1291" s="92"/>
      <c r="E1291" s="92"/>
      <c r="F1291" s="92"/>
      <c r="G1291" s="92"/>
      <c r="H1291" s="92"/>
      <c r="I1291" s="92"/>
      <c r="J1291" s="92"/>
      <c r="K1291" s="92"/>
      <c r="L1291" s="92"/>
    </row>
    <row r="1292" spans="2:12" ht="14.45" customHeight="1" x14ac:dyDescent="0.25">
      <c r="B1292" s="92"/>
      <c r="C1292" s="92"/>
      <c r="D1292" s="92"/>
      <c r="E1292" s="92"/>
      <c r="F1292" s="92"/>
      <c r="G1292" s="92"/>
      <c r="H1292" s="92"/>
      <c r="I1292" s="92"/>
      <c r="J1292" s="92"/>
      <c r="K1292" s="92"/>
      <c r="L1292" s="92"/>
    </row>
    <row r="1293" spans="2:12" ht="14.45" customHeight="1" x14ac:dyDescent="0.25">
      <c r="B1293" s="92"/>
      <c r="C1293" s="92"/>
      <c r="D1293" s="92"/>
      <c r="E1293" s="92"/>
      <c r="F1293" s="92"/>
      <c r="G1293" s="92"/>
      <c r="H1293" s="92"/>
      <c r="I1293" s="92"/>
      <c r="J1293" s="92"/>
      <c r="K1293" s="92"/>
      <c r="L1293" s="92"/>
    </row>
    <row r="1294" spans="2:12" ht="14.45" customHeight="1" x14ac:dyDescent="0.25">
      <c r="B1294" s="92"/>
      <c r="C1294" s="92"/>
      <c r="D1294" s="92"/>
      <c r="E1294" s="92"/>
      <c r="F1294" s="92"/>
      <c r="G1294" s="92"/>
      <c r="H1294" s="92"/>
      <c r="I1294" s="92"/>
      <c r="J1294" s="92"/>
      <c r="K1294" s="92"/>
      <c r="L1294" s="92"/>
    </row>
    <row r="1295" spans="2:12" ht="14.45" customHeight="1" x14ac:dyDescent="0.25">
      <c r="B1295" s="92"/>
      <c r="C1295" s="92"/>
      <c r="D1295" s="92"/>
      <c r="E1295" s="92"/>
      <c r="F1295" s="92"/>
      <c r="G1295" s="92"/>
      <c r="H1295" s="92"/>
      <c r="I1295" s="92"/>
      <c r="J1295" s="92"/>
      <c r="K1295" s="92"/>
      <c r="L1295" s="92"/>
    </row>
    <row r="1296" spans="2:12" ht="14.45" customHeight="1" x14ac:dyDescent="0.25">
      <c r="B1296" s="92"/>
      <c r="C1296" s="92"/>
      <c r="D1296" s="92"/>
      <c r="E1296" s="92"/>
      <c r="F1296" s="92"/>
      <c r="G1296" s="92"/>
      <c r="H1296" s="92"/>
      <c r="I1296" s="92"/>
      <c r="J1296" s="92"/>
      <c r="K1296" s="92"/>
      <c r="L1296" s="92"/>
    </row>
    <row r="1297" spans="2:12" ht="14.45" customHeight="1" x14ac:dyDescent="0.25">
      <c r="B1297" s="92"/>
      <c r="C1297" s="92"/>
      <c r="D1297" s="92"/>
      <c r="E1297" s="92"/>
      <c r="F1297" s="92"/>
      <c r="G1297" s="92"/>
      <c r="H1297" s="92"/>
      <c r="I1297" s="92"/>
      <c r="J1297" s="92"/>
      <c r="K1297" s="92"/>
      <c r="L1297" s="92"/>
    </row>
    <row r="1298" spans="2:12" ht="14.45" customHeight="1" x14ac:dyDescent="0.25">
      <c r="B1298" s="92"/>
      <c r="C1298" s="92"/>
      <c r="D1298" s="92"/>
      <c r="E1298" s="92"/>
      <c r="F1298" s="92"/>
      <c r="G1298" s="92"/>
      <c r="H1298" s="92"/>
      <c r="I1298" s="92"/>
      <c r="J1298" s="92"/>
      <c r="K1298" s="92"/>
      <c r="L1298" s="92"/>
    </row>
    <row r="1299" spans="2:12" ht="14.45" customHeight="1" x14ac:dyDescent="0.25">
      <c r="B1299" s="92"/>
      <c r="C1299" s="92"/>
      <c r="D1299" s="92"/>
      <c r="E1299" s="92"/>
      <c r="F1299" s="92"/>
      <c r="G1299" s="92"/>
      <c r="H1299" s="92"/>
      <c r="I1299" s="92"/>
      <c r="J1299" s="92"/>
      <c r="K1299" s="92"/>
      <c r="L1299" s="92"/>
    </row>
    <row r="1300" spans="2:12" ht="14.45" customHeight="1" x14ac:dyDescent="0.25">
      <c r="B1300" s="92"/>
      <c r="C1300" s="92"/>
      <c r="D1300" s="92"/>
      <c r="E1300" s="92"/>
      <c r="F1300" s="92"/>
      <c r="G1300" s="92"/>
      <c r="H1300" s="92"/>
      <c r="I1300" s="92"/>
      <c r="J1300" s="92"/>
      <c r="K1300" s="92"/>
      <c r="L1300" s="92"/>
    </row>
    <row r="1301" spans="2:12" ht="14.45" customHeight="1" x14ac:dyDescent="0.25">
      <c r="B1301" s="92"/>
      <c r="C1301" s="92"/>
      <c r="D1301" s="92"/>
      <c r="E1301" s="92"/>
      <c r="F1301" s="92"/>
      <c r="G1301" s="92"/>
      <c r="H1301" s="92"/>
      <c r="I1301" s="92"/>
      <c r="J1301" s="92"/>
      <c r="K1301" s="92"/>
      <c r="L1301" s="92"/>
    </row>
    <row r="1302" spans="2:12" ht="14.45" customHeight="1" x14ac:dyDescent="0.25">
      <c r="B1302" s="92"/>
      <c r="C1302" s="92"/>
      <c r="D1302" s="92"/>
      <c r="E1302" s="92"/>
      <c r="F1302" s="92"/>
      <c r="G1302" s="92"/>
      <c r="H1302" s="92"/>
      <c r="I1302" s="92"/>
      <c r="J1302" s="92"/>
      <c r="K1302" s="92"/>
      <c r="L1302" s="92"/>
    </row>
    <row r="1303" spans="2:12" ht="14.45" customHeight="1" x14ac:dyDescent="0.25">
      <c r="B1303" s="92"/>
      <c r="C1303" s="92"/>
      <c r="D1303" s="92"/>
      <c r="E1303" s="92"/>
      <c r="F1303" s="92"/>
      <c r="G1303" s="92"/>
      <c r="H1303" s="92"/>
      <c r="I1303" s="92"/>
      <c r="J1303" s="92"/>
      <c r="K1303" s="92"/>
      <c r="L1303" s="92"/>
    </row>
    <row r="1304" spans="2:12" ht="14.45" customHeight="1" x14ac:dyDescent="0.25">
      <c r="B1304" s="92"/>
      <c r="C1304" s="92"/>
      <c r="D1304" s="92"/>
      <c r="E1304" s="92"/>
      <c r="F1304" s="92"/>
      <c r="G1304" s="92"/>
      <c r="H1304" s="92"/>
      <c r="I1304" s="92"/>
      <c r="J1304" s="92"/>
      <c r="K1304" s="92"/>
      <c r="L1304" s="92"/>
    </row>
    <row r="1305" spans="2:12" ht="14.45" customHeight="1" x14ac:dyDescent="0.25">
      <c r="B1305" s="92"/>
      <c r="C1305" s="92"/>
      <c r="D1305" s="92"/>
      <c r="E1305" s="92"/>
      <c r="F1305" s="92"/>
      <c r="G1305" s="92"/>
      <c r="H1305" s="92"/>
      <c r="I1305" s="92"/>
      <c r="J1305" s="92"/>
      <c r="K1305" s="92"/>
      <c r="L1305" s="92"/>
    </row>
    <row r="1306" spans="2:12" ht="14.45" customHeight="1" x14ac:dyDescent="0.25">
      <c r="B1306" s="92"/>
      <c r="C1306" s="92"/>
      <c r="D1306" s="92"/>
      <c r="E1306" s="92"/>
      <c r="F1306" s="92"/>
      <c r="G1306" s="92"/>
      <c r="H1306" s="92"/>
      <c r="I1306" s="92"/>
      <c r="J1306" s="92"/>
      <c r="K1306" s="92"/>
      <c r="L1306" s="92"/>
    </row>
    <row r="1307" spans="2:12" ht="14.45" customHeight="1" x14ac:dyDescent="0.25">
      <c r="B1307" s="92"/>
      <c r="C1307" s="92"/>
      <c r="D1307" s="92"/>
      <c r="E1307" s="92"/>
      <c r="F1307" s="92"/>
      <c r="G1307" s="92"/>
      <c r="H1307" s="92"/>
      <c r="I1307" s="92"/>
      <c r="J1307" s="92"/>
      <c r="K1307" s="92"/>
      <c r="L1307" s="92"/>
    </row>
    <row r="1308" spans="2:12" ht="14.45" customHeight="1" x14ac:dyDescent="0.25">
      <c r="B1308" s="92"/>
      <c r="C1308" s="92"/>
      <c r="D1308" s="92"/>
      <c r="E1308" s="92"/>
      <c r="F1308" s="92"/>
      <c r="G1308" s="92"/>
      <c r="H1308" s="92"/>
      <c r="I1308" s="92"/>
      <c r="J1308" s="92"/>
      <c r="K1308" s="92"/>
      <c r="L1308" s="92"/>
    </row>
    <row r="1309" spans="2:12" ht="14.45" customHeight="1" x14ac:dyDescent="0.25">
      <c r="B1309" s="92"/>
      <c r="C1309" s="92"/>
      <c r="D1309" s="92"/>
      <c r="E1309" s="92"/>
      <c r="F1309" s="92"/>
      <c r="G1309" s="92"/>
      <c r="H1309" s="92"/>
      <c r="I1309" s="92"/>
      <c r="J1309" s="92"/>
      <c r="K1309" s="92"/>
      <c r="L1309" s="92"/>
    </row>
    <row r="1310" spans="2:12" ht="14.45" customHeight="1" x14ac:dyDescent="0.25">
      <c r="B1310" s="92"/>
      <c r="C1310" s="92"/>
      <c r="D1310" s="92"/>
      <c r="E1310" s="92"/>
      <c r="F1310" s="92"/>
      <c r="G1310" s="92"/>
      <c r="H1310" s="92"/>
      <c r="I1310" s="92"/>
      <c r="J1310" s="92"/>
      <c r="K1310" s="92"/>
      <c r="L1310" s="92"/>
    </row>
    <row r="1311" spans="2:12" ht="14.45" customHeight="1" x14ac:dyDescent="0.25">
      <c r="B1311" s="92"/>
      <c r="C1311" s="92"/>
      <c r="D1311" s="92"/>
      <c r="E1311" s="92"/>
      <c r="F1311" s="92"/>
      <c r="G1311" s="92"/>
      <c r="H1311" s="92"/>
      <c r="I1311" s="92"/>
      <c r="J1311" s="92"/>
      <c r="K1311" s="92"/>
      <c r="L1311" s="92"/>
    </row>
    <row r="1312" spans="2:12" ht="14.45" customHeight="1" x14ac:dyDescent="0.25">
      <c r="B1312" s="92"/>
      <c r="C1312" s="92"/>
      <c r="D1312" s="92"/>
      <c r="E1312" s="92"/>
      <c r="F1312" s="92"/>
      <c r="G1312" s="92"/>
      <c r="H1312" s="92"/>
      <c r="I1312" s="92"/>
      <c r="J1312" s="92"/>
      <c r="K1312" s="92"/>
      <c r="L1312" s="92"/>
    </row>
    <row r="1313" spans="2:12" ht="14.45" customHeight="1" x14ac:dyDescent="0.25">
      <c r="B1313" s="92"/>
      <c r="C1313" s="92"/>
      <c r="D1313" s="92"/>
      <c r="E1313" s="92"/>
      <c r="F1313" s="92"/>
      <c r="G1313" s="92"/>
      <c r="H1313" s="92"/>
      <c r="I1313" s="92"/>
      <c r="J1313" s="92"/>
      <c r="K1313" s="92"/>
      <c r="L1313" s="92"/>
    </row>
    <row r="1314" spans="2:12" ht="14.45" customHeight="1" x14ac:dyDescent="0.25">
      <c r="B1314" s="92"/>
      <c r="C1314" s="92"/>
      <c r="D1314" s="92"/>
      <c r="E1314" s="92"/>
      <c r="F1314" s="92"/>
      <c r="G1314" s="92"/>
      <c r="H1314" s="92"/>
      <c r="I1314" s="92"/>
      <c r="J1314" s="92"/>
      <c r="K1314" s="92"/>
      <c r="L1314" s="92"/>
    </row>
    <row r="1315" spans="2:12" ht="14.45" customHeight="1" x14ac:dyDescent="0.25">
      <c r="B1315" s="92"/>
      <c r="C1315" s="92"/>
      <c r="D1315" s="92"/>
      <c r="E1315" s="92"/>
      <c r="F1315" s="92"/>
      <c r="G1315" s="92"/>
      <c r="H1315" s="92"/>
      <c r="I1315" s="92"/>
      <c r="J1315" s="92"/>
      <c r="K1315" s="92"/>
      <c r="L1315" s="92"/>
    </row>
    <row r="1316" spans="2:12" ht="14.45" customHeight="1" x14ac:dyDescent="0.25">
      <c r="B1316" s="92"/>
      <c r="C1316" s="92"/>
      <c r="D1316" s="92"/>
      <c r="E1316" s="92"/>
      <c r="F1316" s="92"/>
      <c r="G1316" s="92"/>
      <c r="H1316" s="92"/>
      <c r="I1316" s="92"/>
      <c r="J1316" s="92"/>
      <c r="K1316" s="92"/>
      <c r="L1316" s="92"/>
    </row>
    <row r="1317" spans="2:12" ht="14.45" customHeight="1" x14ac:dyDescent="0.25">
      <c r="B1317" s="92"/>
      <c r="C1317" s="92"/>
      <c r="D1317" s="92"/>
      <c r="E1317" s="92"/>
      <c r="F1317" s="92"/>
      <c r="G1317" s="92"/>
      <c r="H1317" s="92"/>
      <c r="I1317" s="92"/>
      <c r="J1317" s="92"/>
      <c r="K1317" s="92"/>
      <c r="L1317" s="92"/>
    </row>
    <row r="1318" spans="2:12" ht="14.45" customHeight="1" x14ac:dyDescent="0.25">
      <c r="B1318" s="92"/>
      <c r="C1318" s="92"/>
      <c r="D1318" s="92"/>
      <c r="E1318" s="92"/>
      <c r="F1318" s="92"/>
      <c r="G1318" s="92"/>
      <c r="H1318" s="92"/>
      <c r="I1318" s="92"/>
      <c r="J1318" s="92"/>
      <c r="K1318" s="92"/>
      <c r="L1318" s="92"/>
    </row>
    <row r="1319" spans="2:12" ht="14.45" customHeight="1" x14ac:dyDescent="0.25">
      <c r="B1319" s="92"/>
      <c r="C1319" s="92"/>
      <c r="D1319" s="92"/>
      <c r="E1319" s="92"/>
      <c r="F1319" s="92"/>
      <c r="G1319" s="92"/>
      <c r="H1319" s="92"/>
      <c r="I1319" s="92"/>
      <c r="J1319" s="92"/>
      <c r="K1319" s="92"/>
      <c r="L1319" s="92"/>
    </row>
    <row r="1320" spans="2:12" ht="14.45" customHeight="1" x14ac:dyDescent="0.25">
      <c r="B1320" s="92"/>
      <c r="C1320" s="92"/>
      <c r="D1320" s="92"/>
      <c r="E1320" s="92"/>
      <c r="F1320" s="92"/>
      <c r="G1320" s="92"/>
      <c r="H1320" s="92"/>
      <c r="I1320" s="92"/>
      <c r="J1320" s="92"/>
      <c r="K1320" s="92"/>
      <c r="L1320" s="92"/>
    </row>
    <row r="1321" spans="2:12" ht="14.45" customHeight="1" x14ac:dyDescent="0.25">
      <c r="B1321" s="92"/>
      <c r="C1321" s="92"/>
      <c r="D1321" s="92"/>
      <c r="E1321" s="92"/>
      <c r="F1321" s="92"/>
      <c r="G1321" s="92"/>
      <c r="H1321" s="92"/>
      <c r="I1321" s="92"/>
      <c r="J1321" s="92"/>
      <c r="K1321" s="92"/>
      <c r="L1321" s="92"/>
    </row>
    <row r="1322" spans="2:12" ht="14.45" customHeight="1" x14ac:dyDescent="0.25">
      <c r="B1322" s="92"/>
      <c r="C1322" s="92"/>
      <c r="D1322" s="92"/>
      <c r="E1322" s="92"/>
      <c r="F1322" s="92"/>
      <c r="G1322" s="92"/>
      <c r="H1322" s="92"/>
      <c r="I1322" s="92"/>
      <c r="J1322" s="92"/>
      <c r="K1322" s="92"/>
      <c r="L1322" s="92"/>
    </row>
    <row r="1323" spans="2:12" ht="14.45" customHeight="1" x14ac:dyDescent="0.25">
      <c r="B1323" s="92"/>
      <c r="C1323" s="92"/>
      <c r="D1323" s="92"/>
      <c r="E1323" s="92"/>
      <c r="F1323" s="92"/>
      <c r="G1323" s="92"/>
      <c r="H1323" s="92"/>
      <c r="I1323" s="92"/>
      <c r="J1323" s="92"/>
      <c r="K1323" s="92"/>
      <c r="L1323" s="92"/>
    </row>
    <row r="1324" spans="2:12" ht="14.45" customHeight="1" x14ac:dyDescent="0.25">
      <c r="B1324" s="92"/>
      <c r="C1324" s="92"/>
      <c r="D1324" s="92"/>
      <c r="E1324" s="92"/>
      <c r="F1324" s="92"/>
      <c r="G1324" s="92"/>
      <c r="H1324" s="92"/>
      <c r="I1324" s="92"/>
      <c r="J1324" s="92"/>
      <c r="K1324" s="92"/>
      <c r="L1324" s="92"/>
    </row>
    <row r="1325" spans="2:12" ht="14.45" customHeight="1" x14ac:dyDescent="0.25">
      <c r="B1325" s="92"/>
      <c r="C1325" s="92"/>
      <c r="D1325" s="92"/>
      <c r="E1325" s="92"/>
      <c r="F1325" s="92"/>
      <c r="G1325" s="92"/>
      <c r="H1325" s="92"/>
      <c r="I1325" s="92"/>
      <c r="J1325" s="92"/>
      <c r="K1325" s="92"/>
      <c r="L1325" s="92"/>
    </row>
    <row r="1326" spans="2:12" ht="14.45" customHeight="1" x14ac:dyDescent="0.25">
      <c r="B1326" s="92"/>
      <c r="C1326" s="92"/>
      <c r="D1326" s="92"/>
      <c r="E1326" s="92"/>
      <c r="F1326" s="92"/>
      <c r="G1326" s="92"/>
      <c r="H1326" s="92"/>
      <c r="I1326" s="92"/>
      <c r="J1326" s="92"/>
      <c r="K1326" s="92"/>
      <c r="L1326" s="92"/>
    </row>
    <row r="1327" spans="2:12" ht="14.45" customHeight="1" x14ac:dyDescent="0.25">
      <c r="B1327" s="92"/>
      <c r="C1327" s="92"/>
      <c r="D1327" s="92"/>
      <c r="E1327" s="92"/>
      <c r="F1327" s="92"/>
      <c r="G1327" s="92"/>
      <c r="H1327" s="92"/>
      <c r="I1327" s="92"/>
      <c r="J1327" s="92"/>
      <c r="K1327" s="92"/>
      <c r="L1327" s="92"/>
    </row>
    <row r="1328" spans="2:12" ht="14.45" customHeight="1" x14ac:dyDescent="0.25">
      <c r="B1328" s="92"/>
      <c r="C1328" s="92"/>
      <c r="D1328" s="92"/>
      <c r="E1328" s="92"/>
      <c r="F1328" s="92"/>
      <c r="G1328" s="92"/>
      <c r="H1328" s="92"/>
      <c r="I1328" s="92"/>
      <c r="J1328" s="92"/>
      <c r="K1328" s="92"/>
      <c r="L1328" s="92"/>
    </row>
    <row r="1329" spans="2:12" ht="14.45" customHeight="1" x14ac:dyDescent="0.25">
      <c r="B1329" s="92"/>
      <c r="C1329" s="92"/>
      <c r="D1329" s="92"/>
      <c r="E1329" s="92"/>
      <c r="F1329" s="92"/>
      <c r="G1329" s="92"/>
      <c r="H1329" s="92"/>
      <c r="I1329" s="92"/>
      <c r="J1329" s="92"/>
      <c r="K1329" s="92"/>
      <c r="L1329" s="92"/>
    </row>
    <row r="1330" spans="2:12" ht="14.45" customHeight="1" x14ac:dyDescent="0.25">
      <c r="B1330" s="92"/>
      <c r="C1330" s="92"/>
      <c r="D1330" s="92"/>
      <c r="E1330" s="92"/>
      <c r="F1330" s="92"/>
      <c r="G1330" s="92"/>
      <c r="H1330" s="92"/>
      <c r="I1330" s="92"/>
      <c r="J1330" s="92"/>
      <c r="K1330" s="92"/>
      <c r="L1330" s="92"/>
    </row>
    <row r="1331" spans="2:12" ht="14.45" customHeight="1" x14ac:dyDescent="0.25">
      <c r="B1331" s="92"/>
      <c r="C1331" s="92"/>
      <c r="D1331" s="92"/>
      <c r="E1331" s="92"/>
      <c r="F1331" s="92"/>
      <c r="G1331" s="92"/>
      <c r="H1331" s="92"/>
      <c r="I1331" s="92"/>
      <c r="J1331" s="92"/>
      <c r="K1331" s="92"/>
      <c r="L1331" s="92"/>
    </row>
    <row r="1332" spans="2:12" ht="14.45" customHeight="1" x14ac:dyDescent="0.25">
      <c r="B1332" s="92"/>
      <c r="C1332" s="92"/>
      <c r="D1332" s="92"/>
      <c r="E1332" s="92"/>
      <c r="F1332" s="92"/>
      <c r="G1332" s="92"/>
      <c r="H1332" s="92"/>
      <c r="I1332" s="92"/>
      <c r="J1332" s="92"/>
      <c r="K1332" s="92"/>
      <c r="L1332" s="92"/>
    </row>
    <row r="1333" spans="2:12" ht="14.45" customHeight="1" x14ac:dyDescent="0.25">
      <c r="B1333" s="92"/>
      <c r="C1333" s="92"/>
      <c r="D1333" s="92"/>
      <c r="E1333" s="92"/>
      <c r="F1333" s="92"/>
      <c r="G1333" s="92"/>
      <c r="H1333" s="92"/>
      <c r="I1333" s="92"/>
      <c r="J1333" s="92"/>
      <c r="K1333" s="92"/>
      <c r="L1333" s="92"/>
    </row>
    <row r="1334" spans="2:12" ht="14.45" customHeight="1" x14ac:dyDescent="0.25">
      <c r="B1334" s="92"/>
      <c r="C1334" s="92"/>
      <c r="D1334" s="92"/>
      <c r="E1334" s="92"/>
      <c r="F1334" s="92"/>
      <c r="G1334" s="92"/>
      <c r="H1334" s="92"/>
      <c r="I1334" s="92"/>
      <c r="J1334" s="92"/>
      <c r="K1334" s="92"/>
      <c r="L1334" s="92"/>
    </row>
    <row r="1335" spans="2:12" ht="14.45" customHeight="1" x14ac:dyDescent="0.25">
      <c r="B1335" s="92"/>
      <c r="C1335" s="92"/>
      <c r="D1335" s="92"/>
      <c r="E1335" s="92"/>
      <c r="F1335" s="92"/>
      <c r="G1335" s="92"/>
      <c r="H1335" s="92"/>
      <c r="I1335" s="92"/>
      <c r="J1335" s="92"/>
      <c r="K1335" s="92"/>
      <c r="L1335" s="92"/>
    </row>
    <row r="1336" spans="2:12" ht="14.45" customHeight="1" x14ac:dyDescent="0.25">
      <c r="B1336" s="92"/>
      <c r="C1336" s="92"/>
      <c r="D1336" s="92"/>
      <c r="E1336" s="92"/>
      <c r="F1336" s="92"/>
      <c r="G1336" s="92"/>
      <c r="H1336" s="92"/>
      <c r="I1336" s="92"/>
      <c r="J1336" s="92"/>
      <c r="K1336" s="92"/>
      <c r="L1336" s="92"/>
    </row>
    <row r="1337" spans="2:12" ht="14.45" customHeight="1" x14ac:dyDescent="0.25">
      <c r="B1337" s="92"/>
      <c r="C1337" s="92"/>
      <c r="D1337" s="92"/>
      <c r="E1337" s="92"/>
      <c r="F1337" s="92"/>
      <c r="G1337" s="92"/>
      <c r="H1337" s="92"/>
      <c r="I1337" s="92"/>
      <c r="J1337" s="92"/>
      <c r="K1337" s="92"/>
      <c r="L1337" s="92"/>
    </row>
    <row r="1338" spans="2:12" ht="14.45" customHeight="1" x14ac:dyDescent="0.25">
      <c r="B1338" s="92"/>
      <c r="C1338" s="92"/>
      <c r="D1338" s="92"/>
      <c r="E1338" s="92"/>
      <c r="F1338" s="92"/>
      <c r="G1338" s="92"/>
      <c r="H1338" s="92"/>
      <c r="I1338" s="92"/>
      <c r="J1338" s="92"/>
      <c r="K1338" s="92"/>
      <c r="L1338" s="92"/>
    </row>
    <row r="1339" spans="2:12" ht="14.45" customHeight="1" x14ac:dyDescent="0.25">
      <c r="B1339" s="92"/>
      <c r="C1339" s="92"/>
      <c r="D1339" s="92"/>
      <c r="E1339" s="92"/>
      <c r="F1339" s="92"/>
      <c r="G1339" s="92"/>
      <c r="H1339" s="92"/>
      <c r="I1339" s="92"/>
      <c r="J1339" s="92"/>
      <c r="K1339" s="92"/>
      <c r="L1339" s="92"/>
    </row>
    <row r="1340" spans="2:12" ht="14.45" customHeight="1" x14ac:dyDescent="0.25">
      <c r="B1340" s="92"/>
      <c r="C1340" s="92"/>
      <c r="D1340" s="92"/>
      <c r="E1340" s="92"/>
      <c r="F1340" s="92"/>
      <c r="G1340" s="92"/>
      <c r="H1340" s="92"/>
      <c r="I1340" s="92"/>
      <c r="J1340" s="92"/>
      <c r="K1340" s="92"/>
      <c r="L1340" s="92"/>
    </row>
    <row r="1341" spans="2:12" ht="14.45" customHeight="1" x14ac:dyDescent="0.25">
      <c r="B1341" s="92"/>
      <c r="C1341" s="92"/>
      <c r="D1341" s="92"/>
      <c r="E1341" s="92"/>
      <c r="F1341" s="92"/>
      <c r="G1341" s="92"/>
      <c r="H1341" s="92"/>
      <c r="I1341" s="92"/>
      <c r="J1341" s="92"/>
      <c r="K1341" s="92"/>
      <c r="L1341" s="92"/>
    </row>
    <row r="1342" spans="2:12" ht="14.45" customHeight="1" x14ac:dyDescent="0.25">
      <c r="B1342" s="92"/>
      <c r="C1342" s="92"/>
      <c r="D1342" s="92"/>
      <c r="E1342" s="92"/>
      <c r="F1342" s="92"/>
      <c r="G1342" s="92"/>
      <c r="H1342" s="92"/>
      <c r="I1342" s="92"/>
      <c r="J1342" s="92"/>
      <c r="K1342" s="92"/>
      <c r="L1342" s="92"/>
    </row>
    <row r="1343" spans="2:12" ht="14.45" customHeight="1" x14ac:dyDescent="0.25">
      <c r="B1343" s="92"/>
      <c r="C1343" s="92"/>
      <c r="D1343" s="92"/>
      <c r="E1343" s="92"/>
      <c r="F1343" s="92"/>
      <c r="G1343" s="92"/>
      <c r="H1343" s="92"/>
      <c r="I1343" s="92"/>
      <c r="J1343" s="92"/>
      <c r="K1343" s="92"/>
      <c r="L1343" s="92"/>
    </row>
    <row r="1344" spans="2:12" ht="14.45" customHeight="1" x14ac:dyDescent="0.25">
      <c r="B1344" s="92"/>
      <c r="C1344" s="92"/>
      <c r="D1344" s="92"/>
      <c r="E1344" s="92"/>
      <c r="F1344" s="92"/>
      <c r="G1344" s="92"/>
      <c r="H1344" s="92"/>
      <c r="I1344" s="92"/>
      <c r="J1344" s="92"/>
      <c r="K1344" s="92"/>
      <c r="L1344" s="92"/>
    </row>
    <row r="1345" spans="2:12" ht="14.45" customHeight="1" x14ac:dyDescent="0.25">
      <c r="B1345" s="92"/>
      <c r="C1345" s="92"/>
      <c r="D1345" s="92"/>
      <c r="E1345" s="92"/>
      <c r="F1345" s="92"/>
      <c r="G1345" s="92"/>
      <c r="H1345" s="92"/>
      <c r="I1345" s="92"/>
      <c r="J1345" s="92"/>
      <c r="K1345" s="92"/>
      <c r="L1345" s="92"/>
    </row>
    <row r="1346" spans="2:12" ht="14.45" customHeight="1" x14ac:dyDescent="0.25">
      <c r="B1346" s="92"/>
      <c r="C1346" s="92"/>
      <c r="D1346" s="92"/>
      <c r="E1346" s="92"/>
      <c r="F1346" s="92"/>
      <c r="G1346" s="92"/>
      <c r="H1346" s="92"/>
      <c r="I1346" s="92"/>
      <c r="J1346" s="92"/>
      <c r="K1346" s="92"/>
      <c r="L1346" s="92"/>
    </row>
    <row r="1347" spans="2:12" ht="14.45" customHeight="1" x14ac:dyDescent="0.25">
      <c r="B1347" s="92"/>
      <c r="C1347" s="92"/>
      <c r="D1347" s="92"/>
      <c r="E1347" s="92"/>
      <c r="F1347" s="92"/>
      <c r="G1347" s="92"/>
      <c r="H1347" s="92"/>
      <c r="I1347" s="92"/>
      <c r="J1347" s="92"/>
      <c r="K1347" s="92"/>
      <c r="L1347" s="92"/>
    </row>
    <row r="1348" spans="2:12" ht="14.45" customHeight="1" x14ac:dyDescent="0.25">
      <c r="B1348" s="92"/>
      <c r="C1348" s="92"/>
      <c r="D1348" s="92"/>
      <c r="E1348" s="92"/>
      <c r="F1348" s="92"/>
      <c r="G1348" s="92"/>
      <c r="H1348" s="92"/>
      <c r="I1348" s="92"/>
      <c r="J1348" s="92"/>
      <c r="K1348" s="92"/>
      <c r="L1348" s="92"/>
    </row>
    <row r="1349" spans="2:12" ht="14.45" customHeight="1" x14ac:dyDescent="0.25">
      <c r="B1349" s="92"/>
      <c r="C1349" s="92"/>
      <c r="D1349" s="92"/>
      <c r="E1349" s="92"/>
      <c r="F1349" s="92"/>
      <c r="G1349" s="92"/>
      <c r="H1349" s="92"/>
      <c r="I1349" s="92"/>
      <c r="J1349" s="92"/>
      <c r="K1349" s="92"/>
      <c r="L1349" s="92"/>
    </row>
    <row r="1350" spans="2:12" ht="14.45" customHeight="1" x14ac:dyDescent="0.25">
      <c r="B1350" s="92"/>
      <c r="C1350" s="92"/>
      <c r="D1350" s="92"/>
      <c r="E1350" s="92"/>
      <c r="F1350" s="92"/>
      <c r="G1350" s="92"/>
      <c r="H1350" s="92"/>
      <c r="I1350" s="92"/>
      <c r="J1350" s="92"/>
      <c r="K1350" s="92"/>
      <c r="L1350" s="92"/>
    </row>
    <row r="1351" spans="2:12" ht="14.45" customHeight="1" x14ac:dyDescent="0.25">
      <c r="B1351" s="92"/>
      <c r="C1351" s="92"/>
      <c r="D1351" s="92"/>
      <c r="E1351" s="92"/>
      <c r="F1351" s="92"/>
      <c r="G1351" s="92"/>
      <c r="H1351" s="92"/>
      <c r="I1351" s="92"/>
      <c r="J1351" s="92"/>
      <c r="K1351" s="92"/>
      <c r="L1351" s="92"/>
    </row>
    <row r="1352" spans="2:12" ht="14.45" customHeight="1" x14ac:dyDescent="0.25">
      <c r="B1352" s="92"/>
      <c r="C1352" s="92"/>
      <c r="D1352" s="92"/>
      <c r="E1352" s="92"/>
      <c r="F1352" s="92"/>
      <c r="G1352" s="92"/>
      <c r="H1352" s="92"/>
      <c r="I1352" s="92"/>
      <c r="J1352" s="92"/>
      <c r="K1352" s="92"/>
      <c r="L1352" s="92"/>
    </row>
    <row r="1353" spans="2:12" ht="14.45" customHeight="1" x14ac:dyDescent="0.25">
      <c r="B1353" s="92"/>
      <c r="C1353" s="92"/>
      <c r="D1353" s="92"/>
      <c r="E1353" s="92"/>
      <c r="F1353" s="92"/>
      <c r="G1353" s="92"/>
      <c r="H1353" s="92"/>
      <c r="I1353" s="92"/>
      <c r="J1353" s="92"/>
      <c r="K1353" s="92"/>
      <c r="L1353" s="92"/>
    </row>
    <row r="1354" spans="2:12" ht="14.45" customHeight="1" x14ac:dyDescent="0.25">
      <c r="B1354" s="92"/>
      <c r="C1354" s="92"/>
      <c r="D1354" s="92"/>
      <c r="E1354" s="92"/>
      <c r="F1354" s="92"/>
      <c r="G1354" s="92"/>
      <c r="H1354" s="92"/>
      <c r="I1354" s="92"/>
      <c r="J1354" s="92"/>
      <c r="K1354" s="92"/>
      <c r="L1354" s="92"/>
    </row>
    <row r="1355" spans="2:12" ht="14.45" customHeight="1" x14ac:dyDescent="0.25">
      <c r="B1355" s="92"/>
      <c r="C1355" s="92"/>
      <c r="D1355" s="92"/>
      <c r="E1355" s="92"/>
      <c r="F1355" s="92"/>
      <c r="G1355" s="92"/>
      <c r="H1355" s="92"/>
      <c r="I1355" s="92"/>
      <c r="J1355" s="92"/>
      <c r="K1355" s="92"/>
      <c r="L1355" s="92"/>
    </row>
    <row r="1356" spans="2:12" ht="14.45" customHeight="1" x14ac:dyDescent="0.25">
      <c r="B1356" s="92"/>
      <c r="C1356" s="92"/>
      <c r="D1356" s="92"/>
      <c r="E1356" s="92"/>
      <c r="F1356" s="92"/>
      <c r="G1356" s="92"/>
      <c r="H1356" s="92"/>
      <c r="I1356" s="92"/>
      <c r="J1356" s="92"/>
      <c r="K1356" s="92"/>
      <c r="L1356" s="92"/>
    </row>
    <row r="1357" spans="2:12" ht="14.45" customHeight="1" x14ac:dyDescent="0.25">
      <c r="B1357" s="92"/>
      <c r="C1357" s="92"/>
      <c r="D1357" s="92"/>
      <c r="E1357" s="92"/>
      <c r="F1357" s="92"/>
      <c r="G1357" s="92"/>
      <c r="H1357" s="92"/>
      <c r="I1357" s="92"/>
      <c r="J1357" s="92"/>
      <c r="K1357" s="92"/>
      <c r="L1357" s="92"/>
    </row>
    <row r="1358" spans="2:12" ht="14.45" customHeight="1" x14ac:dyDescent="0.25">
      <c r="B1358" s="92"/>
      <c r="C1358" s="92"/>
      <c r="D1358" s="92"/>
      <c r="E1358" s="92"/>
      <c r="F1358" s="92"/>
      <c r="G1358" s="92"/>
      <c r="H1358" s="92"/>
      <c r="I1358" s="92"/>
      <c r="J1358" s="92"/>
      <c r="K1358" s="92"/>
      <c r="L1358" s="92"/>
    </row>
    <row r="1359" spans="2:12" ht="14.45" customHeight="1" x14ac:dyDescent="0.25">
      <c r="B1359" s="92"/>
      <c r="C1359" s="92"/>
      <c r="D1359" s="92"/>
      <c r="E1359" s="92"/>
      <c r="F1359" s="92"/>
      <c r="G1359" s="92"/>
      <c r="H1359" s="92"/>
      <c r="I1359" s="92"/>
      <c r="J1359" s="92"/>
      <c r="K1359" s="92"/>
      <c r="L1359" s="92"/>
    </row>
    <row r="1360" spans="2:12" ht="14.45" customHeight="1" x14ac:dyDescent="0.25">
      <c r="B1360" s="92"/>
      <c r="C1360" s="92"/>
      <c r="D1360" s="92"/>
      <c r="E1360" s="92"/>
      <c r="F1360" s="92"/>
      <c r="G1360" s="92"/>
      <c r="H1360" s="92"/>
      <c r="I1360" s="92"/>
      <c r="J1360" s="92"/>
      <c r="K1360" s="92"/>
      <c r="L1360" s="92"/>
    </row>
    <row r="1361" spans="2:12" ht="14.45" customHeight="1" x14ac:dyDescent="0.25">
      <c r="B1361" s="92"/>
      <c r="C1361" s="92"/>
      <c r="D1361" s="92"/>
      <c r="E1361" s="92"/>
      <c r="F1361" s="92"/>
      <c r="G1361" s="92"/>
      <c r="H1361" s="92"/>
      <c r="I1361" s="92"/>
      <c r="J1361" s="92"/>
      <c r="K1361" s="92"/>
      <c r="L1361" s="92"/>
    </row>
    <row r="1362" spans="2:12" ht="14.45" customHeight="1" x14ac:dyDescent="0.25">
      <c r="B1362" s="92"/>
      <c r="C1362" s="92"/>
      <c r="D1362" s="92"/>
      <c r="E1362" s="92"/>
      <c r="F1362" s="92"/>
      <c r="G1362" s="92"/>
      <c r="H1362" s="92"/>
      <c r="I1362" s="92"/>
      <c r="J1362" s="92"/>
      <c r="K1362" s="92"/>
      <c r="L1362" s="92"/>
    </row>
    <row r="1363" spans="2:12" ht="14.45" customHeight="1" x14ac:dyDescent="0.25">
      <c r="B1363" s="92"/>
      <c r="C1363" s="92"/>
      <c r="D1363" s="92"/>
      <c r="E1363" s="92"/>
      <c r="F1363" s="92"/>
      <c r="G1363" s="92"/>
      <c r="H1363" s="92"/>
      <c r="I1363" s="92"/>
      <c r="J1363" s="92"/>
      <c r="K1363" s="92"/>
      <c r="L1363" s="92"/>
    </row>
    <row r="1364" spans="2:12" ht="14.45" customHeight="1" x14ac:dyDescent="0.25">
      <c r="B1364" s="92"/>
      <c r="C1364" s="92"/>
      <c r="D1364" s="92"/>
      <c r="E1364" s="92"/>
      <c r="F1364" s="92"/>
      <c r="G1364" s="92"/>
      <c r="H1364" s="92"/>
      <c r="I1364" s="92"/>
      <c r="J1364" s="92"/>
      <c r="K1364" s="92"/>
      <c r="L1364" s="92"/>
    </row>
    <row r="1365" spans="2:12" ht="14.45" customHeight="1" x14ac:dyDescent="0.25">
      <c r="B1365" s="92"/>
      <c r="C1365" s="92"/>
      <c r="D1365" s="92"/>
      <c r="E1365" s="92"/>
      <c r="F1365" s="92"/>
      <c r="G1365" s="92"/>
      <c r="H1365" s="92"/>
      <c r="I1365" s="92"/>
      <c r="J1365" s="92"/>
      <c r="K1365" s="92"/>
      <c r="L1365" s="92"/>
    </row>
    <row r="1366" spans="2:12" ht="14.45" customHeight="1" x14ac:dyDescent="0.25">
      <c r="B1366" s="92"/>
      <c r="C1366" s="92"/>
      <c r="D1366" s="92"/>
      <c r="E1366" s="92"/>
      <c r="F1366" s="92"/>
      <c r="G1366" s="92"/>
      <c r="H1366" s="92"/>
      <c r="I1366" s="92"/>
      <c r="J1366" s="92"/>
      <c r="K1366" s="92"/>
      <c r="L1366" s="92"/>
    </row>
    <row r="1367" spans="2:12" ht="14.45" customHeight="1" x14ac:dyDescent="0.25">
      <c r="B1367" s="92"/>
      <c r="C1367" s="92"/>
      <c r="D1367" s="92"/>
      <c r="E1367" s="92"/>
      <c r="F1367" s="92"/>
      <c r="G1367" s="92"/>
      <c r="H1367" s="92"/>
      <c r="I1367" s="92"/>
      <c r="J1367" s="92"/>
      <c r="K1367" s="92"/>
      <c r="L1367" s="92"/>
    </row>
    <row r="1368" spans="2:12" ht="14.45" customHeight="1" x14ac:dyDescent="0.25">
      <c r="B1368" s="92"/>
      <c r="C1368" s="92"/>
      <c r="D1368" s="92"/>
      <c r="E1368" s="92"/>
      <c r="F1368" s="92"/>
      <c r="G1368" s="92"/>
      <c r="H1368" s="92"/>
      <c r="I1368" s="92"/>
      <c r="J1368" s="92"/>
      <c r="K1368" s="92"/>
      <c r="L1368" s="92"/>
    </row>
    <row r="1369" spans="2:12" ht="14.45" customHeight="1" x14ac:dyDescent="0.25">
      <c r="B1369" s="92"/>
      <c r="C1369" s="92"/>
      <c r="D1369" s="92"/>
      <c r="E1369" s="92"/>
      <c r="F1369" s="92"/>
      <c r="G1369" s="92"/>
      <c r="H1369" s="92"/>
      <c r="I1369" s="92"/>
      <c r="J1369" s="92"/>
      <c r="K1369" s="92"/>
      <c r="L1369" s="92"/>
    </row>
    <row r="1370" spans="2:12" ht="14.45" customHeight="1" x14ac:dyDescent="0.25">
      <c r="B1370" s="92"/>
      <c r="C1370" s="92"/>
      <c r="D1370" s="92"/>
      <c r="E1370" s="92"/>
      <c r="F1370" s="92"/>
      <c r="G1370" s="92"/>
      <c r="H1370" s="92"/>
      <c r="I1370" s="92"/>
      <c r="J1370" s="92"/>
      <c r="K1370" s="92"/>
      <c r="L1370" s="92"/>
    </row>
    <row r="1371" spans="2:12" ht="14.45" customHeight="1" x14ac:dyDescent="0.25">
      <c r="B1371" s="92"/>
      <c r="C1371" s="92"/>
      <c r="D1371" s="92"/>
      <c r="E1371" s="92"/>
      <c r="F1371" s="92"/>
      <c r="G1371" s="92"/>
      <c r="H1371" s="92"/>
      <c r="I1371" s="92"/>
      <c r="J1371" s="92"/>
      <c r="K1371" s="92"/>
      <c r="L1371" s="92"/>
    </row>
    <row r="1372" spans="2:12" ht="14.45" customHeight="1" x14ac:dyDescent="0.25">
      <c r="B1372" s="92"/>
      <c r="C1372" s="92"/>
      <c r="D1372" s="92"/>
      <c r="E1372" s="92"/>
      <c r="F1372" s="92"/>
      <c r="G1372" s="92"/>
      <c r="H1372" s="92"/>
      <c r="I1372" s="92"/>
      <c r="J1372" s="92"/>
      <c r="K1372" s="92"/>
      <c r="L1372" s="92"/>
    </row>
    <row r="1373" spans="2:12" ht="14.45" customHeight="1" x14ac:dyDescent="0.25">
      <c r="B1373" s="92"/>
      <c r="C1373" s="92"/>
      <c r="D1373" s="92"/>
      <c r="E1373" s="92"/>
      <c r="F1373" s="92"/>
      <c r="G1373" s="92"/>
      <c r="H1373" s="92"/>
      <c r="I1373" s="92"/>
      <c r="J1373" s="92"/>
      <c r="K1373" s="92"/>
      <c r="L1373" s="92"/>
    </row>
    <row r="1374" spans="2:12" ht="14.45" customHeight="1" x14ac:dyDescent="0.25">
      <c r="B1374" s="92"/>
      <c r="C1374" s="92"/>
      <c r="D1374" s="92"/>
      <c r="E1374" s="92"/>
      <c r="F1374" s="92"/>
      <c r="G1374" s="92"/>
      <c r="H1374" s="92"/>
      <c r="I1374" s="92"/>
      <c r="J1374" s="92"/>
      <c r="K1374" s="92"/>
      <c r="L1374" s="92"/>
    </row>
    <row r="1375" spans="2:12" ht="14.45" customHeight="1" x14ac:dyDescent="0.25">
      <c r="B1375" s="92"/>
      <c r="C1375" s="92"/>
      <c r="D1375" s="92"/>
      <c r="E1375" s="92"/>
      <c r="F1375" s="92"/>
      <c r="G1375" s="92"/>
      <c r="H1375" s="92"/>
      <c r="I1375" s="92"/>
      <c r="J1375" s="92"/>
      <c r="K1375" s="92"/>
      <c r="L1375" s="92"/>
    </row>
    <row r="1376" spans="2:12" ht="14.45" customHeight="1" x14ac:dyDescent="0.25">
      <c r="B1376" s="92"/>
      <c r="C1376" s="92"/>
      <c r="D1376" s="92"/>
      <c r="E1376" s="92"/>
      <c r="F1376" s="92"/>
      <c r="G1376" s="92"/>
      <c r="H1376" s="92"/>
      <c r="I1376" s="92"/>
      <c r="J1376" s="92"/>
      <c r="K1376" s="92"/>
      <c r="L1376" s="92"/>
    </row>
    <row r="1377" spans="2:12" ht="14.45" customHeight="1" x14ac:dyDescent="0.25">
      <c r="B1377" s="92"/>
      <c r="C1377" s="92"/>
      <c r="D1377" s="92"/>
      <c r="E1377" s="92"/>
      <c r="F1377" s="92"/>
      <c r="G1377" s="92"/>
      <c r="H1377" s="92"/>
      <c r="I1377" s="92"/>
      <c r="J1377" s="92"/>
      <c r="K1377" s="92"/>
      <c r="L1377" s="92"/>
    </row>
    <row r="1378" spans="2:12" ht="14.45" customHeight="1" x14ac:dyDescent="0.25">
      <c r="B1378" s="92"/>
      <c r="C1378" s="92"/>
      <c r="D1378" s="92"/>
      <c r="E1378" s="92"/>
      <c r="F1378" s="92"/>
      <c r="G1378" s="92"/>
      <c r="H1378" s="92"/>
      <c r="I1378" s="92"/>
      <c r="J1378" s="92"/>
      <c r="K1378" s="92"/>
      <c r="L1378" s="92"/>
    </row>
    <row r="1379" spans="2:12" ht="14.45" customHeight="1" x14ac:dyDescent="0.25">
      <c r="B1379" s="92"/>
      <c r="C1379" s="92"/>
      <c r="D1379" s="92"/>
      <c r="E1379" s="92"/>
      <c r="F1379" s="92"/>
      <c r="G1379" s="92"/>
      <c r="H1379" s="92"/>
      <c r="I1379" s="92"/>
      <c r="J1379" s="92"/>
      <c r="K1379" s="92"/>
      <c r="L1379" s="92"/>
    </row>
    <row r="1380" spans="2:12" ht="14.45" customHeight="1" x14ac:dyDescent="0.25">
      <c r="B1380" s="92"/>
      <c r="C1380" s="92"/>
      <c r="D1380" s="92"/>
      <c r="E1380" s="92"/>
      <c r="F1380" s="92"/>
      <c r="G1380" s="92"/>
      <c r="H1380" s="92"/>
      <c r="I1380" s="92"/>
      <c r="J1380" s="92"/>
      <c r="K1380" s="92"/>
      <c r="L1380" s="92"/>
    </row>
    <row r="1381" spans="2:12" ht="14.45" customHeight="1" x14ac:dyDescent="0.25">
      <c r="B1381" s="92"/>
      <c r="C1381" s="92"/>
      <c r="D1381" s="92"/>
      <c r="E1381" s="92"/>
      <c r="F1381" s="92"/>
      <c r="G1381" s="92"/>
      <c r="H1381" s="92"/>
      <c r="I1381" s="92"/>
      <c r="J1381" s="92"/>
      <c r="K1381" s="92"/>
      <c r="L1381" s="92"/>
    </row>
    <row r="1382" spans="2:12" ht="14.45" customHeight="1" x14ac:dyDescent="0.25">
      <c r="B1382" s="92"/>
      <c r="C1382" s="92"/>
      <c r="D1382" s="92"/>
      <c r="E1382" s="92"/>
      <c r="F1382" s="92"/>
      <c r="G1382" s="92"/>
      <c r="H1382" s="92"/>
      <c r="I1382" s="92"/>
      <c r="J1382" s="92"/>
      <c r="K1382" s="92"/>
      <c r="L1382" s="92"/>
    </row>
    <row r="1383" spans="2:12" ht="14.45" customHeight="1" x14ac:dyDescent="0.25">
      <c r="B1383" s="92"/>
      <c r="C1383" s="92"/>
      <c r="D1383" s="92"/>
      <c r="E1383" s="92"/>
      <c r="F1383" s="92"/>
      <c r="G1383" s="92"/>
      <c r="H1383" s="92"/>
      <c r="I1383" s="92"/>
      <c r="J1383" s="92"/>
      <c r="K1383" s="92"/>
      <c r="L1383" s="92"/>
    </row>
    <row r="1384" spans="2:12" ht="14.45" customHeight="1" x14ac:dyDescent="0.25">
      <c r="B1384" s="92"/>
      <c r="C1384" s="92"/>
      <c r="D1384" s="92"/>
      <c r="E1384" s="92"/>
      <c r="F1384" s="92"/>
      <c r="G1384" s="92"/>
      <c r="H1384" s="92"/>
      <c r="I1384" s="92"/>
      <c r="J1384" s="92"/>
      <c r="K1384" s="92"/>
      <c r="L1384" s="92"/>
    </row>
    <row r="1385" spans="2:12" ht="14.45" customHeight="1" x14ac:dyDescent="0.25">
      <c r="B1385" s="92"/>
      <c r="C1385" s="92"/>
      <c r="D1385" s="92"/>
      <c r="E1385" s="92"/>
      <c r="F1385" s="92"/>
      <c r="G1385" s="92"/>
      <c r="H1385" s="92"/>
      <c r="I1385" s="92"/>
      <c r="J1385" s="92"/>
      <c r="K1385" s="92"/>
      <c r="L1385" s="92"/>
    </row>
    <row r="1386" spans="2:12" ht="14.45" customHeight="1" x14ac:dyDescent="0.25">
      <c r="B1386" s="92"/>
      <c r="C1386" s="92"/>
      <c r="D1386" s="92"/>
      <c r="E1386" s="92"/>
      <c r="F1386" s="92"/>
      <c r="G1386" s="92"/>
      <c r="H1386" s="92"/>
      <c r="I1386" s="92"/>
      <c r="J1386" s="92"/>
      <c r="K1386" s="92"/>
      <c r="L1386" s="92"/>
    </row>
    <row r="1387" spans="2:12" ht="14.45" customHeight="1" x14ac:dyDescent="0.25">
      <c r="B1387" s="92"/>
      <c r="C1387" s="92"/>
      <c r="D1387" s="92"/>
      <c r="E1387" s="92"/>
      <c r="F1387" s="92"/>
      <c r="G1387" s="92"/>
      <c r="H1387" s="92"/>
      <c r="I1387" s="92"/>
      <c r="J1387" s="92"/>
      <c r="K1387" s="92"/>
      <c r="L1387" s="92"/>
    </row>
    <row r="1388" spans="2:12" ht="14.45" customHeight="1" x14ac:dyDescent="0.25">
      <c r="B1388" s="92"/>
      <c r="C1388" s="92"/>
      <c r="D1388" s="92"/>
      <c r="E1388" s="92"/>
      <c r="F1388" s="92"/>
      <c r="G1388" s="92"/>
      <c r="H1388" s="92"/>
      <c r="I1388" s="92"/>
      <c r="J1388" s="92"/>
      <c r="K1388" s="92"/>
      <c r="L1388" s="92"/>
    </row>
    <row r="1389" spans="2:12" ht="14.45" customHeight="1" x14ac:dyDescent="0.25">
      <c r="B1389" s="92"/>
      <c r="C1389" s="92"/>
      <c r="D1389" s="92"/>
      <c r="E1389" s="92"/>
      <c r="F1389" s="92"/>
      <c r="G1389" s="92"/>
      <c r="H1389" s="92"/>
      <c r="I1389" s="92"/>
      <c r="J1389" s="92"/>
      <c r="K1389" s="92"/>
      <c r="L1389" s="92"/>
    </row>
    <row r="1390" spans="2:12" ht="14.45" customHeight="1" x14ac:dyDescent="0.25">
      <c r="B1390" s="92"/>
      <c r="C1390" s="92"/>
      <c r="D1390" s="92"/>
      <c r="E1390" s="92"/>
      <c r="F1390" s="92"/>
      <c r="G1390" s="92"/>
      <c r="H1390" s="92"/>
      <c r="I1390" s="92"/>
      <c r="J1390" s="92"/>
      <c r="K1390" s="92"/>
      <c r="L1390" s="92"/>
    </row>
    <row r="1391" spans="2:12" ht="14.45" customHeight="1" x14ac:dyDescent="0.25">
      <c r="B1391" s="92"/>
      <c r="C1391" s="92"/>
      <c r="D1391" s="92"/>
      <c r="E1391" s="92"/>
      <c r="F1391" s="92"/>
      <c r="G1391" s="92"/>
      <c r="H1391" s="92"/>
      <c r="I1391" s="92"/>
      <c r="J1391" s="92"/>
      <c r="K1391" s="92"/>
      <c r="L1391" s="92"/>
    </row>
    <row r="1392" spans="2:12" ht="14.45" customHeight="1" x14ac:dyDescent="0.25">
      <c r="B1392" s="92"/>
      <c r="C1392" s="92"/>
      <c r="D1392" s="92"/>
      <c r="E1392" s="92"/>
      <c r="F1392" s="92"/>
      <c r="G1392" s="92"/>
      <c r="H1392" s="92"/>
      <c r="I1392" s="92"/>
      <c r="J1392" s="92"/>
      <c r="K1392" s="92"/>
      <c r="L1392" s="92"/>
    </row>
    <row r="1393" spans="2:12" ht="14.45" customHeight="1" x14ac:dyDescent="0.25">
      <c r="B1393" s="92"/>
      <c r="C1393" s="92"/>
      <c r="D1393" s="92"/>
      <c r="E1393" s="92"/>
      <c r="F1393" s="92"/>
      <c r="G1393" s="92"/>
      <c r="H1393" s="92"/>
      <c r="I1393" s="92"/>
      <c r="J1393" s="92"/>
      <c r="K1393" s="92"/>
      <c r="L1393" s="92"/>
    </row>
    <row r="1394" spans="2:12" ht="14.45" customHeight="1" x14ac:dyDescent="0.25">
      <c r="B1394" s="92"/>
      <c r="C1394" s="92"/>
      <c r="D1394" s="92"/>
      <c r="E1394" s="92"/>
      <c r="F1394" s="92"/>
      <c r="G1394" s="92"/>
      <c r="H1394" s="92"/>
      <c r="I1394" s="92"/>
      <c r="J1394" s="92"/>
      <c r="K1394" s="92"/>
      <c r="L1394" s="92"/>
    </row>
    <row r="1395" spans="2:12" ht="14.45" customHeight="1" x14ac:dyDescent="0.25">
      <c r="B1395" s="92"/>
      <c r="C1395" s="92"/>
      <c r="D1395" s="92"/>
      <c r="E1395" s="92"/>
      <c r="F1395" s="92"/>
      <c r="G1395" s="92"/>
      <c r="H1395" s="92"/>
      <c r="I1395" s="92"/>
      <c r="J1395" s="92"/>
      <c r="K1395" s="92"/>
      <c r="L1395" s="92"/>
    </row>
    <row r="1396" spans="2:12" ht="14.45" customHeight="1" x14ac:dyDescent="0.25">
      <c r="B1396" s="92"/>
      <c r="C1396" s="92"/>
      <c r="D1396" s="92"/>
      <c r="E1396" s="92"/>
      <c r="F1396" s="92"/>
      <c r="G1396" s="92"/>
      <c r="H1396" s="92"/>
      <c r="I1396" s="92"/>
      <c r="J1396" s="92"/>
      <c r="K1396" s="92"/>
      <c r="L1396" s="92"/>
    </row>
    <row r="1397" spans="2:12" ht="14.45" customHeight="1" x14ac:dyDescent="0.25">
      <c r="B1397" s="92"/>
      <c r="C1397" s="92"/>
      <c r="D1397" s="92"/>
      <c r="E1397" s="92"/>
      <c r="F1397" s="92"/>
      <c r="G1397" s="92"/>
      <c r="H1397" s="92"/>
      <c r="I1397" s="92"/>
      <c r="J1397" s="92"/>
      <c r="K1397" s="92"/>
      <c r="L1397" s="92"/>
    </row>
    <row r="1398" spans="2:12" ht="14.45" customHeight="1" x14ac:dyDescent="0.25">
      <c r="B1398" s="92"/>
      <c r="C1398" s="92"/>
      <c r="D1398" s="92"/>
      <c r="E1398" s="92"/>
      <c r="F1398" s="92"/>
      <c r="G1398" s="92"/>
      <c r="H1398" s="92"/>
      <c r="I1398" s="92"/>
      <c r="J1398" s="92"/>
      <c r="K1398" s="92"/>
      <c r="L1398" s="92"/>
    </row>
    <row r="1399" spans="2:12" ht="14.45" customHeight="1" x14ac:dyDescent="0.25">
      <c r="B1399" s="92"/>
      <c r="C1399" s="92"/>
      <c r="D1399" s="92"/>
      <c r="E1399" s="92"/>
      <c r="F1399" s="92"/>
      <c r="G1399" s="92"/>
      <c r="H1399" s="92"/>
      <c r="I1399" s="92"/>
      <c r="J1399" s="92"/>
      <c r="K1399" s="92"/>
      <c r="L1399" s="92"/>
    </row>
    <row r="1400" spans="2:12" ht="14.45" customHeight="1" x14ac:dyDescent="0.25">
      <c r="B1400" s="92"/>
      <c r="C1400" s="92"/>
      <c r="D1400" s="92"/>
      <c r="E1400" s="92"/>
      <c r="F1400" s="92"/>
      <c r="G1400" s="92"/>
      <c r="H1400" s="92"/>
      <c r="I1400" s="92"/>
      <c r="J1400" s="92"/>
      <c r="K1400" s="92"/>
      <c r="L1400" s="92"/>
    </row>
    <row r="1401" spans="2:12" ht="14.45" customHeight="1" x14ac:dyDescent="0.25">
      <c r="B1401" s="92"/>
      <c r="C1401" s="92"/>
      <c r="D1401" s="92"/>
      <c r="E1401" s="92"/>
      <c r="F1401" s="92"/>
      <c r="G1401" s="92"/>
      <c r="H1401" s="92"/>
      <c r="I1401" s="92"/>
      <c r="J1401" s="92"/>
      <c r="K1401" s="92"/>
      <c r="L1401" s="92"/>
    </row>
    <row r="1402" spans="2:12" ht="14.45" customHeight="1" x14ac:dyDescent="0.25">
      <c r="B1402" s="92"/>
      <c r="C1402" s="92"/>
      <c r="D1402" s="92"/>
      <c r="E1402" s="92"/>
      <c r="F1402" s="92"/>
      <c r="G1402" s="92"/>
      <c r="H1402" s="92"/>
      <c r="I1402" s="92"/>
      <c r="J1402" s="92"/>
      <c r="K1402" s="92"/>
      <c r="L1402" s="92"/>
    </row>
    <row r="1403" spans="2:12" ht="14.45" customHeight="1" x14ac:dyDescent="0.25">
      <c r="B1403" s="92"/>
      <c r="C1403" s="92"/>
      <c r="D1403" s="92"/>
      <c r="E1403" s="92"/>
      <c r="F1403" s="92"/>
      <c r="G1403" s="92"/>
      <c r="H1403" s="92"/>
      <c r="I1403" s="92"/>
      <c r="J1403" s="92"/>
      <c r="K1403" s="92"/>
      <c r="L1403" s="92"/>
    </row>
    <row r="1404" spans="2:12" ht="14.45" customHeight="1" x14ac:dyDescent="0.25">
      <c r="B1404" s="92"/>
      <c r="C1404" s="92"/>
      <c r="D1404" s="92"/>
      <c r="E1404" s="92"/>
      <c r="F1404" s="92"/>
      <c r="G1404" s="92"/>
      <c r="H1404" s="92"/>
      <c r="I1404" s="92"/>
      <c r="J1404" s="92"/>
      <c r="K1404" s="92"/>
      <c r="L1404" s="92"/>
    </row>
    <row r="1405" spans="2:12" ht="14.45" customHeight="1" x14ac:dyDescent="0.25">
      <c r="B1405" s="92"/>
      <c r="C1405" s="92"/>
      <c r="D1405" s="92"/>
      <c r="E1405" s="92"/>
      <c r="F1405" s="92"/>
      <c r="G1405" s="92"/>
      <c r="H1405" s="92"/>
      <c r="I1405" s="92"/>
      <c r="J1405" s="92"/>
      <c r="K1405" s="92"/>
      <c r="L1405" s="92"/>
    </row>
    <row r="1406" spans="2:12" ht="14.45" customHeight="1" x14ac:dyDescent="0.25">
      <c r="B1406" s="92"/>
      <c r="C1406" s="92"/>
      <c r="D1406" s="92"/>
      <c r="E1406" s="92"/>
      <c r="F1406" s="92"/>
      <c r="G1406" s="92"/>
      <c r="H1406" s="92"/>
      <c r="I1406" s="92"/>
      <c r="J1406" s="92"/>
      <c r="K1406" s="92"/>
      <c r="L1406" s="92"/>
    </row>
    <row r="1407" spans="2:12" ht="14.45" customHeight="1" x14ac:dyDescent="0.25">
      <c r="B1407" s="92"/>
      <c r="C1407" s="92"/>
      <c r="D1407" s="92"/>
      <c r="E1407" s="92"/>
      <c r="F1407" s="92"/>
      <c r="G1407" s="92"/>
      <c r="H1407" s="92"/>
      <c r="I1407" s="92"/>
      <c r="J1407" s="92"/>
      <c r="K1407" s="92"/>
      <c r="L1407" s="92"/>
    </row>
    <row r="1408" spans="2:12" ht="14.45" customHeight="1" x14ac:dyDescent="0.25">
      <c r="B1408" s="92"/>
      <c r="C1408" s="92"/>
      <c r="D1408" s="92"/>
      <c r="E1408" s="92"/>
      <c r="F1408" s="92"/>
      <c r="G1408" s="92"/>
      <c r="H1408" s="92"/>
      <c r="I1408" s="92"/>
      <c r="J1408" s="92"/>
      <c r="K1408" s="92"/>
      <c r="L1408" s="92"/>
    </row>
    <row r="1409" spans="2:12" ht="14.45" customHeight="1" x14ac:dyDescent="0.25">
      <c r="B1409" s="92"/>
      <c r="C1409" s="92"/>
      <c r="D1409" s="92"/>
      <c r="E1409" s="92"/>
      <c r="F1409" s="92"/>
      <c r="G1409" s="92"/>
      <c r="H1409" s="92"/>
      <c r="I1409" s="92"/>
      <c r="J1409" s="92"/>
      <c r="K1409" s="92"/>
      <c r="L1409" s="92"/>
    </row>
    <row r="1410" spans="2:12" ht="14.45" customHeight="1" x14ac:dyDescent="0.25">
      <c r="B1410" s="92"/>
      <c r="C1410" s="92"/>
      <c r="D1410" s="92"/>
      <c r="E1410" s="92"/>
      <c r="F1410" s="92"/>
      <c r="G1410" s="92"/>
      <c r="H1410" s="92"/>
      <c r="I1410" s="92"/>
      <c r="J1410" s="92"/>
      <c r="K1410" s="92"/>
      <c r="L1410" s="92"/>
    </row>
    <row r="1411" spans="2:12" ht="14.45" customHeight="1" x14ac:dyDescent="0.25">
      <c r="B1411" s="92"/>
      <c r="C1411" s="92"/>
      <c r="D1411" s="92"/>
      <c r="E1411" s="92"/>
      <c r="F1411" s="92"/>
      <c r="G1411" s="92"/>
      <c r="H1411" s="92"/>
      <c r="I1411" s="92"/>
      <c r="J1411" s="92"/>
      <c r="K1411" s="92"/>
      <c r="L1411" s="92"/>
    </row>
    <row r="1412" spans="2:12" ht="14.45" customHeight="1" x14ac:dyDescent="0.25">
      <c r="B1412" s="92"/>
      <c r="C1412" s="92"/>
      <c r="D1412" s="92"/>
      <c r="E1412" s="92"/>
      <c r="F1412" s="92"/>
      <c r="G1412" s="92"/>
      <c r="H1412" s="92"/>
      <c r="I1412" s="92"/>
      <c r="J1412" s="92"/>
      <c r="K1412" s="92"/>
      <c r="L1412" s="92"/>
    </row>
    <row r="1413" spans="2:12" ht="14.45" customHeight="1" x14ac:dyDescent="0.25">
      <c r="B1413" s="92"/>
      <c r="C1413" s="92"/>
      <c r="D1413" s="92"/>
      <c r="E1413" s="92"/>
      <c r="F1413" s="92"/>
      <c r="G1413" s="92"/>
      <c r="H1413" s="92"/>
      <c r="I1413" s="92"/>
      <c r="J1413" s="92"/>
      <c r="K1413" s="92"/>
      <c r="L1413" s="92"/>
    </row>
    <row r="1414" spans="2:12" ht="14.45" customHeight="1" x14ac:dyDescent="0.25">
      <c r="B1414" s="92"/>
      <c r="C1414" s="92"/>
      <c r="D1414" s="92"/>
      <c r="E1414" s="92"/>
      <c r="F1414" s="92"/>
      <c r="G1414" s="92"/>
      <c r="H1414" s="92"/>
      <c r="I1414" s="92"/>
      <c r="J1414" s="92"/>
      <c r="K1414" s="92"/>
      <c r="L1414" s="92"/>
    </row>
    <row r="1415" spans="2:12" ht="14.45" customHeight="1" x14ac:dyDescent="0.25">
      <c r="B1415" s="92"/>
      <c r="C1415" s="92"/>
      <c r="D1415" s="92"/>
      <c r="E1415" s="92"/>
      <c r="F1415" s="92"/>
      <c r="G1415" s="92"/>
      <c r="H1415" s="92"/>
      <c r="I1415" s="92"/>
      <c r="J1415" s="92"/>
      <c r="K1415" s="92"/>
      <c r="L1415" s="92"/>
    </row>
    <row r="1416" spans="2:12" ht="14.45" customHeight="1" x14ac:dyDescent="0.25">
      <c r="B1416" s="92"/>
      <c r="C1416" s="92"/>
      <c r="D1416" s="92"/>
      <c r="E1416" s="92"/>
      <c r="F1416" s="92"/>
      <c r="G1416" s="92"/>
      <c r="H1416" s="92"/>
      <c r="I1416" s="92"/>
      <c r="J1416" s="92"/>
      <c r="K1416" s="92"/>
      <c r="L1416" s="92"/>
    </row>
    <row r="1417" spans="2:12" ht="14.45" customHeight="1" x14ac:dyDescent="0.25">
      <c r="B1417" s="92"/>
      <c r="C1417" s="92"/>
      <c r="D1417" s="92"/>
      <c r="E1417" s="92"/>
      <c r="F1417" s="92"/>
      <c r="G1417" s="92"/>
      <c r="H1417" s="92"/>
      <c r="I1417" s="92"/>
      <c r="J1417" s="92"/>
      <c r="K1417" s="92"/>
      <c r="L1417" s="92"/>
    </row>
    <row r="1418" spans="2:12" ht="14.45" customHeight="1" x14ac:dyDescent="0.25">
      <c r="B1418" s="92"/>
      <c r="C1418" s="92"/>
      <c r="D1418" s="92"/>
      <c r="E1418" s="92"/>
      <c r="F1418" s="92"/>
      <c r="G1418" s="92"/>
      <c r="H1418" s="92"/>
      <c r="I1418" s="92"/>
      <c r="J1418" s="92"/>
      <c r="K1418" s="92"/>
      <c r="L1418" s="92"/>
    </row>
    <row r="1419" spans="2:12" ht="14.45" customHeight="1" x14ac:dyDescent="0.25">
      <c r="B1419" s="92"/>
      <c r="C1419" s="92"/>
      <c r="D1419" s="92"/>
      <c r="E1419" s="92"/>
      <c r="F1419" s="92"/>
      <c r="G1419" s="92"/>
      <c r="H1419" s="92"/>
      <c r="I1419" s="92"/>
      <c r="J1419" s="92"/>
      <c r="K1419" s="92"/>
      <c r="L1419" s="92"/>
    </row>
    <row r="1420" spans="2:12" ht="14.45" customHeight="1" x14ac:dyDescent="0.25">
      <c r="B1420" s="92"/>
      <c r="C1420" s="92"/>
      <c r="D1420" s="92"/>
      <c r="E1420" s="92"/>
      <c r="F1420" s="92"/>
      <c r="G1420" s="92"/>
      <c r="H1420" s="92"/>
      <c r="I1420" s="92"/>
      <c r="J1420" s="92"/>
      <c r="K1420" s="92"/>
      <c r="L1420" s="92"/>
    </row>
    <row r="1421" spans="2:12" ht="14.45" customHeight="1" x14ac:dyDescent="0.25">
      <c r="B1421" s="92"/>
      <c r="C1421" s="92"/>
      <c r="D1421" s="92"/>
      <c r="E1421" s="92"/>
      <c r="F1421" s="92"/>
      <c r="G1421" s="92"/>
      <c r="H1421" s="92"/>
      <c r="I1421" s="92"/>
      <c r="J1421" s="92"/>
      <c r="K1421" s="92"/>
      <c r="L1421" s="92"/>
    </row>
    <row r="1422" spans="2:12" ht="14.45" customHeight="1" x14ac:dyDescent="0.25">
      <c r="B1422" s="92"/>
      <c r="C1422" s="92"/>
      <c r="D1422" s="92"/>
      <c r="E1422" s="92"/>
      <c r="F1422" s="92"/>
      <c r="G1422" s="92"/>
      <c r="H1422" s="92"/>
      <c r="I1422" s="92"/>
      <c r="J1422" s="92"/>
      <c r="K1422" s="92"/>
      <c r="L1422" s="92"/>
    </row>
    <row r="1423" spans="2:12" ht="14.45" customHeight="1" x14ac:dyDescent="0.25">
      <c r="B1423" s="92"/>
      <c r="C1423" s="92"/>
      <c r="D1423" s="92"/>
      <c r="E1423" s="92"/>
      <c r="F1423" s="92"/>
      <c r="G1423" s="92"/>
      <c r="H1423" s="92"/>
      <c r="I1423" s="92"/>
      <c r="J1423" s="92"/>
      <c r="K1423" s="92"/>
      <c r="L1423" s="92"/>
    </row>
    <row r="1424" spans="2:12" ht="14.45" customHeight="1" x14ac:dyDescent="0.25">
      <c r="B1424" s="92"/>
      <c r="C1424" s="92"/>
      <c r="D1424" s="92"/>
      <c r="E1424" s="92"/>
      <c r="F1424" s="92"/>
      <c r="G1424" s="92"/>
      <c r="H1424" s="92"/>
      <c r="I1424" s="92"/>
      <c r="J1424" s="92"/>
      <c r="K1424" s="92"/>
      <c r="L1424" s="92"/>
    </row>
    <row r="1425" spans="2:12" ht="14.45" customHeight="1" x14ac:dyDescent="0.25">
      <c r="B1425" s="92"/>
      <c r="C1425" s="92"/>
      <c r="D1425" s="92"/>
      <c r="E1425" s="92"/>
      <c r="F1425" s="92"/>
      <c r="G1425" s="92"/>
      <c r="H1425" s="92"/>
      <c r="I1425" s="92"/>
      <c r="J1425" s="92"/>
      <c r="K1425" s="92"/>
      <c r="L1425" s="92"/>
    </row>
    <row r="1426" spans="2:12" ht="14.45" customHeight="1" x14ac:dyDescent="0.25">
      <c r="B1426" s="92"/>
      <c r="C1426" s="92"/>
      <c r="D1426" s="92"/>
      <c r="E1426" s="92"/>
      <c r="F1426" s="92"/>
      <c r="G1426" s="92"/>
      <c r="H1426" s="92"/>
      <c r="I1426" s="92"/>
      <c r="J1426" s="92"/>
      <c r="K1426" s="92"/>
      <c r="L1426" s="92"/>
    </row>
    <row r="1427" spans="2:12" ht="14.45" customHeight="1" x14ac:dyDescent="0.25">
      <c r="B1427" s="92"/>
      <c r="C1427" s="92"/>
      <c r="D1427" s="92"/>
      <c r="E1427" s="92"/>
      <c r="F1427" s="92"/>
      <c r="G1427" s="92"/>
      <c r="H1427" s="92"/>
      <c r="I1427" s="92"/>
      <c r="J1427" s="92"/>
      <c r="K1427" s="92"/>
      <c r="L1427" s="92"/>
    </row>
    <row r="1428" spans="2:12" ht="14.45" customHeight="1" x14ac:dyDescent="0.25">
      <c r="B1428" s="92"/>
      <c r="C1428" s="92"/>
      <c r="D1428" s="92"/>
      <c r="E1428" s="92"/>
      <c r="F1428" s="92"/>
      <c r="G1428" s="92"/>
      <c r="H1428" s="92"/>
      <c r="I1428" s="92"/>
      <c r="J1428" s="92"/>
      <c r="K1428" s="92"/>
      <c r="L1428" s="92"/>
    </row>
    <row r="1429" spans="2:12" ht="14.45" customHeight="1" x14ac:dyDescent="0.25">
      <c r="B1429" s="92"/>
      <c r="C1429" s="92"/>
      <c r="D1429" s="92"/>
      <c r="E1429" s="92"/>
      <c r="F1429" s="92"/>
      <c r="G1429" s="92"/>
      <c r="H1429" s="92"/>
      <c r="I1429" s="92"/>
      <c r="J1429" s="92"/>
      <c r="K1429" s="92"/>
      <c r="L1429" s="92"/>
    </row>
    <row r="1430" spans="2:12" ht="14.45" customHeight="1" x14ac:dyDescent="0.25">
      <c r="B1430" s="92"/>
      <c r="C1430" s="92"/>
      <c r="D1430" s="92"/>
      <c r="E1430" s="92"/>
      <c r="F1430" s="92"/>
      <c r="G1430" s="92"/>
      <c r="H1430" s="92"/>
      <c r="I1430" s="92"/>
      <c r="J1430" s="92"/>
      <c r="K1430" s="92"/>
      <c r="L1430" s="92"/>
    </row>
    <row r="1431" spans="2:12" ht="14.45" customHeight="1" x14ac:dyDescent="0.25">
      <c r="B1431" s="92"/>
      <c r="C1431" s="92"/>
      <c r="D1431" s="92"/>
      <c r="E1431" s="92"/>
      <c r="F1431" s="92"/>
      <c r="G1431" s="92"/>
      <c r="H1431" s="92"/>
      <c r="I1431" s="92"/>
      <c r="J1431" s="92"/>
      <c r="K1431" s="92"/>
      <c r="L1431" s="92"/>
    </row>
    <row r="1432" spans="2:12" ht="14.45" customHeight="1" x14ac:dyDescent="0.25">
      <c r="B1432" s="92"/>
      <c r="C1432" s="92"/>
      <c r="D1432" s="92"/>
      <c r="E1432" s="92"/>
      <c r="F1432" s="92"/>
      <c r="G1432" s="92"/>
      <c r="H1432" s="92"/>
      <c r="I1432" s="92"/>
      <c r="J1432" s="92"/>
      <c r="K1432" s="92"/>
      <c r="L1432" s="92"/>
    </row>
    <row r="1433" spans="2:12" ht="14.45" customHeight="1" x14ac:dyDescent="0.25">
      <c r="B1433" s="92"/>
      <c r="C1433" s="92"/>
      <c r="D1433" s="92"/>
      <c r="E1433" s="92"/>
      <c r="F1433" s="92"/>
      <c r="G1433" s="92"/>
      <c r="H1433" s="92"/>
      <c r="I1433" s="92"/>
      <c r="J1433" s="92"/>
      <c r="K1433" s="92"/>
      <c r="L1433" s="92"/>
    </row>
    <row r="1434" spans="2:12" ht="14.45" customHeight="1" x14ac:dyDescent="0.25">
      <c r="B1434" s="92"/>
      <c r="C1434" s="92"/>
      <c r="D1434" s="92"/>
      <c r="E1434" s="92"/>
      <c r="F1434" s="92"/>
      <c r="G1434" s="92"/>
      <c r="H1434" s="92"/>
      <c r="I1434" s="92"/>
      <c r="J1434" s="92"/>
      <c r="K1434" s="92"/>
      <c r="L1434" s="92"/>
    </row>
    <row r="1435" spans="2:12" ht="14.45" customHeight="1" x14ac:dyDescent="0.25">
      <c r="B1435" s="92"/>
      <c r="C1435" s="92"/>
      <c r="D1435" s="92"/>
      <c r="E1435" s="92"/>
      <c r="F1435" s="92"/>
      <c r="G1435" s="92"/>
      <c r="H1435" s="92"/>
      <c r="I1435" s="92"/>
      <c r="J1435" s="92"/>
      <c r="K1435" s="92"/>
      <c r="L1435" s="92"/>
    </row>
    <row r="1436" spans="2:12" ht="14.45" customHeight="1" x14ac:dyDescent="0.25">
      <c r="B1436" s="92"/>
      <c r="C1436" s="92"/>
      <c r="D1436" s="92"/>
      <c r="E1436" s="92"/>
      <c r="F1436" s="92"/>
      <c r="G1436" s="92"/>
      <c r="H1436" s="92"/>
      <c r="I1436" s="92"/>
      <c r="J1436" s="92"/>
      <c r="K1436" s="92"/>
      <c r="L1436" s="92"/>
    </row>
    <row r="1437" spans="2:12" ht="14.45" customHeight="1" x14ac:dyDescent="0.25">
      <c r="B1437" s="92"/>
      <c r="C1437" s="92"/>
      <c r="D1437" s="92"/>
      <c r="E1437" s="92"/>
      <c r="F1437" s="92"/>
      <c r="G1437" s="92"/>
      <c r="H1437" s="92"/>
      <c r="I1437" s="92"/>
      <c r="J1437" s="92"/>
      <c r="K1437" s="92"/>
      <c r="L1437" s="92"/>
    </row>
    <row r="1438" spans="2:12" ht="14.45" customHeight="1" x14ac:dyDescent="0.25">
      <c r="B1438" s="92"/>
      <c r="C1438" s="92"/>
      <c r="D1438" s="92"/>
      <c r="E1438" s="92"/>
      <c r="F1438" s="92"/>
      <c r="G1438" s="92"/>
      <c r="H1438" s="92"/>
      <c r="I1438" s="92"/>
      <c r="J1438" s="92"/>
      <c r="K1438" s="92"/>
      <c r="L1438" s="92"/>
    </row>
    <row r="1439" spans="2:12" ht="14.45" customHeight="1" x14ac:dyDescent="0.25">
      <c r="B1439" s="92"/>
      <c r="C1439" s="92"/>
      <c r="D1439" s="92"/>
      <c r="E1439" s="92"/>
      <c r="F1439" s="92"/>
      <c r="G1439" s="92"/>
      <c r="H1439" s="92"/>
      <c r="I1439" s="92"/>
      <c r="J1439" s="92"/>
      <c r="K1439" s="92"/>
      <c r="L1439" s="92"/>
    </row>
    <row r="1440" spans="2:12" ht="14.45" customHeight="1" x14ac:dyDescent="0.25">
      <c r="B1440" s="92"/>
      <c r="C1440" s="92"/>
      <c r="D1440" s="92"/>
      <c r="E1440" s="92"/>
      <c r="F1440" s="92"/>
      <c r="G1440" s="92"/>
      <c r="H1440" s="92"/>
      <c r="I1440" s="92"/>
      <c r="J1440" s="92"/>
      <c r="K1440" s="92"/>
      <c r="L1440" s="92"/>
    </row>
    <row r="1441" spans="2:12" ht="14.45" customHeight="1" x14ac:dyDescent="0.25">
      <c r="B1441" s="92"/>
      <c r="C1441" s="92"/>
      <c r="D1441" s="92"/>
      <c r="E1441" s="92"/>
      <c r="F1441" s="92"/>
      <c r="G1441" s="92"/>
      <c r="H1441" s="92"/>
      <c r="I1441" s="92"/>
      <c r="J1441" s="92"/>
      <c r="K1441" s="92"/>
      <c r="L1441" s="92"/>
    </row>
    <row r="1442" spans="2:12" ht="14.45" customHeight="1" x14ac:dyDescent="0.25">
      <c r="B1442" s="92"/>
      <c r="C1442" s="92"/>
      <c r="D1442" s="92"/>
      <c r="E1442" s="92"/>
      <c r="F1442" s="92"/>
      <c r="G1442" s="92"/>
      <c r="H1442" s="92"/>
      <c r="I1442" s="92"/>
      <c r="J1442" s="92"/>
      <c r="K1442" s="92"/>
      <c r="L1442" s="92"/>
    </row>
    <row r="1443" spans="2:12" ht="14.45" customHeight="1" x14ac:dyDescent="0.25">
      <c r="B1443" s="92"/>
      <c r="C1443" s="92"/>
      <c r="D1443" s="92"/>
      <c r="E1443" s="92"/>
      <c r="F1443" s="92"/>
      <c r="G1443" s="92"/>
      <c r="H1443" s="92"/>
      <c r="I1443" s="92"/>
      <c r="J1443" s="92"/>
      <c r="K1443" s="92"/>
      <c r="L1443" s="92"/>
    </row>
    <row r="1444" spans="2:12" ht="14.45" customHeight="1" x14ac:dyDescent="0.25">
      <c r="B1444" s="92"/>
      <c r="C1444" s="92"/>
      <c r="D1444" s="92"/>
      <c r="E1444" s="92"/>
      <c r="F1444" s="92"/>
      <c r="G1444" s="92"/>
      <c r="H1444" s="92"/>
      <c r="I1444" s="92"/>
      <c r="J1444" s="92"/>
      <c r="K1444" s="92"/>
      <c r="L1444" s="92"/>
    </row>
    <row r="1445" spans="2:12" ht="14.45" customHeight="1" x14ac:dyDescent="0.25">
      <c r="B1445" s="92"/>
      <c r="C1445" s="92"/>
      <c r="D1445" s="92"/>
      <c r="E1445" s="92"/>
      <c r="F1445" s="92"/>
      <c r="G1445" s="92"/>
      <c r="H1445" s="92"/>
      <c r="I1445" s="92"/>
      <c r="J1445" s="92"/>
      <c r="K1445" s="92"/>
      <c r="L1445" s="92"/>
    </row>
    <row r="1446" spans="2:12" ht="14.45" customHeight="1" x14ac:dyDescent="0.25">
      <c r="B1446" s="92"/>
      <c r="C1446" s="92"/>
      <c r="D1446" s="92"/>
      <c r="E1446" s="92"/>
      <c r="F1446" s="92"/>
      <c r="G1446" s="92"/>
      <c r="H1446" s="92"/>
      <c r="I1446" s="92"/>
      <c r="J1446" s="92"/>
      <c r="K1446" s="92"/>
      <c r="L1446" s="92"/>
    </row>
    <row r="1447" spans="2:12" ht="14.45" customHeight="1" x14ac:dyDescent="0.25">
      <c r="B1447" s="92"/>
      <c r="C1447" s="92"/>
      <c r="D1447" s="92"/>
      <c r="E1447" s="92"/>
      <c r="F1447" s="92"/>
      <c r="G1447" s="92"/>
      <c r="H1447" s="92"/>
      <c r="I1447" s="92"/>
      <c r="J1447" s="92"/>
      <c r="K1447" s="92"/>
      <c r="L1447" s="92"/>
    </row>
    <row r="1448" spans="2:12" ht="14.45" customHeight="1" x14ac:dyDescent="0.25">
      <c r="B1448" s="92"/>
      <c r="C1448" s="92"/>
      <c r="D1448" s="92"/>
      <c r="E1448" s="92"/>
      <c r="F1448" s="92"/>
      <c r="G1448" s="92"/>
      <c r="H1448" s="92"/>
      <c r="I1448" s="92"/>
      <c r="J1448" s="92"/>
      <c r="K1448" s="92"/>
      <c r="L1448" s="92"/>
    </row>
    <row r="1449" spans="2:12" ht="14.45" customHeight="1" x14ac:dyDescent="0.25">
      <c r="B1449" s="92"/>
      <c r="C1449" s="92"/>
      <c r="D1449" s="92"/>
      <c r="E1449" s="92"/>
      <c r="F1449" s="92"/>
      <c r="G1449" s="92"/>
      <c r="H1449" s="92"/>
      <c r="I1449" s="92"/>
      <c r="J1449" s="92"/>
      <c r="K1449" s="92"/>
      <c r="L1449" s="92"/>
    </row>
    <row r="1450" spans="2:12" ht="14.45" customHeight="1" x14ac:dyDescent="0.25">
      <c r="B1450" s="92"/>
      <c r="C1450" s="92"/>
      <c r="D1450" s="92"/>
      <c r="E1450" s="92"/>
      <c r="F1450" s="92"/>
      <c r="G1450" s="92"/>
      <c r="H1450" s="92"/>
      <c r="I1450" s="92"/>
      <c r="J1450" s="92"/>
      <c r="K1450" s="92"/>
      <c r="L1450" s="92"/>
    </row>
    <row r="1451" spans="2:12" ht="14.45" customHeight="1" x14ac:dyDescent="0.25">
      <c r="B1451" s="92"/>
      <c r="C1451" s="92"/>
      <c r="D1451" s="92"/>
      <c r="E1451" s="92"/>
      <c r="F1451" s="92"/>
      <c r="G1451" s="92"/>
      <c r="H1451" s="92"/>
      <c r="I1451" s="92"/>
      <c r="J1451" s="92"/>
      <c r="K1451" s="92"/>
      <c r="L1451" s="92"/>
    </row>
    <row r="1452" spans="2:12" ht="14.45" customHeight="1" x14ac:dyDescent="0.25">
      <c r="B1452" s="92"/>
      <c r="C1452" s="92"/>
      <c r="D1452" s="92"/>
      <c r="E1452" s="92"/>
      <c r="F1452" s="92"/>
      <c r="G1452" s="92"/>
      <c r="H1452" s="92"/>
      <c r="I1452" s="92"/>
      <c r="J1452" s="92"/>
      <c r="K1452" s="92"/>
      <c r="L1452" s="92"/>
    </row>
    <row r="1453" spans="2:12" ht="14.45" customHeight="1" x14ac:dyDescent="0.25">
      <c r="B1453" s="92"/>
      <c r="C1453" s="92"/>
      <c r="D1453" s="92"/>
      <c r="E1453" s="92"/>
      <c r="F1453" s="92"/>
      <c r="G1453" s="92"/>
      <c r="H1453" s="92"/>
      <c r="I1453" s="92"/>
      <c r="J1453" s="92"/>
      <c r="K1453" s="92"/>
      <c r="L1453" s="92"/>
    </row>
    <row r="1454" spans="2:12" ht="14.45" customHeight="1" x14ac:dyDescent="0.25">
      <c r="B1454" s="92"/>
      <c r="C1454" s="92"/>
      <c r="D1454" s="92"/>
      <c r="E1454" s="92"/>
      <c r="F1454" s="92"/>
      <c r="G1454" s="92"/>
      <c r="H1454" s="92"/>
      <c r="I1454" s="92"/>
      <c r="J1454" s="92"/>
      <c r="K1454" s="92"/>
      <c r="L1454" s="92"/>
    </row>
    <row r="1455" spans="2:12" ht="14.45" customHeight="1" x14ac:dyDescent="0.25">
      <c r="B1455" s="92"/>
      <c r="C1455" s="92"/>
      <c r="D1455" s="92"/>
      <c r="E1455" s="92"/>
      <c r="F1455" s="92"/>
      <c r="G1455" s="92"/>
      <c r="H1455" s="92"/>
      <c r="I1455" s="92"/>
      <c r="J1455" s="92"/>
      <c r="K1455" s="92"/>
      <c r="L1455" s="92"/>
    </row>
    <row r="1456" spans="2:12" ht="14.45" customHeight="1" x14ac:dyDescent="0.25">
      <c r="B1456" s="92"/>
      <c r="C1456" s="92"/>
      <c r="D1456" s="92"/>
      <c r="E1456" s="92"/>
      <c r="F1456" s="92"/>
      <c r="G1456" s="92"/>
      <c r="H1456" s="92"/>
      <c r="I1456" s="92"/>
      <c r="J1456" s="92"/>
      <c r="K1456" s="92"/>
      <c r="L1456" s="92"/>
    </row>
    <row r="1457" spans="2:12" ht="14.45" customHeight="1" x14ac:dyDescent="0.25">
      <c r="B1457" s="92"/>
      <c r="C1457" s="92"/>
      <c r="D1457" s="92"/>
      <c r="E1457" s="92"/>
      <c r="F1457" s="92"/>
      <c r="G1457" s="92"/>
      <c r="H1457" s="92"/>
      <c r="I1457" s="92"/>
      <c r="J1457" s="92"/>
      <c r="K1457" s="92"/>
      <c r="L1457" s="92"/>
    </row>
    <row r="1458" spans="2:12" ht="14.45" customHeight="1" x14ac:dyDescent="0.25">
      <c r="B1458" s="92"/>
      <c r="C1458" s="92"/>
      <c r="D1458" s="92"/>
      <c r="E1458" s="92"/>
      <c r="F1458" s="92"/>
      <c r="G1458" s="92"/>
      <c r="H1458" s="92"/>
      <c r="I1458" s="92"/>
      <c r="J1458" s="92"/>
      <c r="K1458" s="92"/>
      <c r="L1458" s="92"/>
    </row>
    <row r="1459" spans="2:12" ht="14.45" customHeight="1" x14ac:dyDescent="0.25">
      <c r="B1459" s="92"/>
      <c r="C1459" s="92"/>
      <c r="D1459" s="92"/>
      <c r="E1459" s="92"/>
      <c r="F1459" s="92"/>
      <c r="G1459" s="92"/>
      <c r="H1459" s="92"/>
      <c r="I1459" s="92"/>
      <c r="J1459" s="92"/>
      <c r="K1459" s="92"/>
      <c r="L1459" s="92"/>
    </row>
    <row r="1460" spans="2:12" ht="14.45" customHeight="1" x14ac:dyDescent="0.25">
      <c r="B1460" s="92"/>
      <c r="C1460" s="92"/>
      <c r="D1460" s="92"/>
      <c r="E1460" s="92"/>
      <c r="F1460" s="92"/>
      <c r="G1460" s="92"/>
      <c r="H1460" s="92"/>
      <c r="I1460" s="92"/>
      <c r="J1460" s="92"/>
      <c r="K1460" s="92"/>
      <c r="L1460" s="92"/>
    </row>
    <row r="1461" spans="2:12" ht="14.45" customHeight="1" x14ac:dyDescent="0.25">
      <c r="B1461" s="92"/>
      <c r="C1461" s="92"/>
      <c r="D1461" s="92"/>
      <c r="E1461" s="92"/>
      <c r="F1461" s="92"/>
      <c r="G1461" s="92"/>
      <c r="H1461" s="92"/>
      <c r="I1461" s="92"/>
      <c r="J1461" s="92"/>
      <c r="K1461" s="92"/>
      <c r="L1461" s="92"/>
    </row>
    <row r="1462" spans="2:12" ht="14.45" customHeight="1" x14ac:dyDescent="0.25">
      <c r="B1462" s="92"/>
      <c r="C1462" s="92"/>
      <c r="D1462" s="92"/>
      <c r="E1462" s="92"/>
      <c r="F1462" s="92"/>
      <c r="G1462" s="92"/>
      <c r="H1462" s="92"/>
      <c r="I1462" s="92"/>
      <c r="J1462" s="92"/>
      <c r="K1462" s="92"/>
      <c r="L1462" s="92"/>
    </row>
    <row r="1463" spans="2:12" ht="14.45" customHeight="1" x14ac:dyDescent="0.25">
      <c r="B1463" s="92"/>
      <c r="C1463" s="92"/>
      <c r="D1463" s="92"/>
      <c r="E1463" s="92"/>
      <c r="F1463" s="92"/>
      <c r="G1463" s="92"/>
      <c r="H1463" s="92"/>
      <c r="I1463" s="92"/>
      <c r="J1463" s="92"/>
      <c r="K1463" s="92"/>
      <c r="L1463" s="92"/>
    </row>
    <row r="1464" spans="2:12" ht="14.45" customHeight="1" x14ac:dyDescent="0.25">
      <c r="B1464" s="92"/>
      <c r="C1464" s="92"/>
      <c r="D1464" s="92"/>
      <c r="E1464" s="92"/>
      <c r="F1464" s="92"/>
      <c r="G1464" s="92"/>
      <c r="H1464" s="92"/>
      <c r="I1464" s="92"/>
      <c r="J1464" s="92"/>
      <c r="K1464" s="92"/>
      <c r="L1464" s="92"/>
    </row>
    <row r="1465" spans="2:12" ht="14.45" customHeight="1" x14ac:dyDescent="0.25">
      <c r="B1465" s="92"/>
      <c r="C1465" s="92"/>
      <c r="D1465" s="92"/>
      <c r="E1465" s="92"/>
      <c r="F1465" s="92"/>
      <c r="G1465" s="92"/>
      <c r="H1465" s="92"/>
      <c r="I1465" s="92"/>
      <c r="J1465" s="92"/>
      <c r="K1465" s="92"/>
      <c r="L1465" s="92"/>
    </row>
    <row r="1466" spans="2:12" ht="14.45" customHeight="1" x14ac:dyDescent="0.25">
      <c r="B1466" s="92"/>
      <c r="C1466" s="92"/>
      <c r="D1466" s="92"/>
      <c r="E1466" s="92"/>
      <c r="F1466" s="92"/>
      <c r="G1466" s="92"/>
      <c r="H1466" s="92"/>
      <c r="I1466" s="92"/>
      <c r="J1466" s="92"/>
      <c r="K1466" s="92"/>
      <c r="L1466" s="92"/>
    </row>
    <row r="1467" spans="2:12" ht="14.45" customHeight="1" x14ac:dyDescent="0.25">
      <c r="B1467" s="92"/>
      <c r="C1467" s="92"/>
      <c r="D1467" s="92"/>
      <c r="E1467" s="92"/>
      <c r="F1467" s="92"/>
      <c r="G1467" s="92"/>
      <c r="H1467" s="92"/>
      <c r="I1467" s="92"/>
      <c r="J1467" s="92"/>
      <c r="K1467" s="92"/>
      <c r="L1467" s="92"/>
    </row>
    <row r="1468" spans="2:12" ht="14.45" customHeight="1" x14ac:dyDescent="0.25">
      <c r="B1468" s="92"/>
      <c r="C1468" s="92"/>
      <c r="D1468" s="92"/>
      <c r="E1468" s="92"/>
      <c r="F1468" s="92"/>
      <c r="G1468" s="92"/>
      <c r="H1468" s="92"/>
      <c r="I1468" s="92"/>
      <c r="J1468" s="92"/>
      <c r="K1468" s="92"/>
      <c r="L1468" s="92"/>
    </row>
    <row r="1469" spans="2:12" ht="14.45" customHeight="1" x14ac:dyDescent="0.25">
      <c r="B1469" s="92"/>
      <c r="C1469" s="92"/>
      <c r="D1469" s="92"/>
      <c r="E1469" s="92"/>
      <c r="F1469" s="92"/>
      <c r="G1469" s="92"/>
      <c r="H1469" s="92"/>
      <c r="I1469" s="92"/>
      <c r="J1469" s="92"/>
      <c r="K1469" s="92"/>
      <c r="L1469" s="92"/>
    </row>
    <row r="1470" spans="2:12" ht="14.45" customHeight="1" x14ac:dyDescent="0.25">
      <c r="B1470" s="92"/>
      <c r="C1470" s="92"/>
      <c r="D1470" s="92"/>
      <c r="E1470" s="92"/>
      <c r="F1470" s="92"/>
      <c r="G1470" s="92"/>
      <c r="H1470" s="92"/>
      <c r="I1470" s="92"/>
      <c r="J1470" s="92"/>
      <c r="K1470" s="92"/>
      <c r="L1470" s="92"/>
    </row>
    <row r="1471" spans="2:12" ht="14.45" customHeight="1" x14ac:dyDescent="0.25">
      <c r="B1471" s="92"/>
      <c r="C1471" s="92"/>
      <c r="D1471" s="92"/>
      <c r="E1471" s="92"/>
      <c r="F1471" s="92"/>
      <c r="G1471" s="92"/>
      <c r="H1471" s="92"/>
      <c r="I1471" s="92"/>
      <c r="J1471" s="92"/>
      <c r="K1471" s="92"/>
      <c r="L1471" s="92"/>
    </row>
    <row r="1472" spans="2:12" ht="14.45" customHeight="1" x14ac:dyDescent="0.25">
      <c r="B1472" s="92"/>
      <c r="C1472" s="92"/>
      <c r="D1472" s="92"/>
      <c r="E1472" s="92"/>
      <c r="F1472" s="92"/>
      <c r="G1472" s="92"/>
      <c r="H1472" s="92"/>
      <c r="I1472" s="92"/>
      <c r="J1472" s="92"/>
      <c r="K1472" s="92"/>
      <c r="L1472" s="92"/>
    </row>
    <row r="1473" spans="2:12" ht="14.45" customHeight="1" x14ac:dyDescent="0.25">
      <c r="B1473" s="92"/>
      <c r="C1473" s="92"/>
      <c r="D1473" s="92"/>
      <c r="E1473" s="92"/>
      <c r="F1473" s="92"/>
      <c r="G1473" s="92"/>
      <c r="H1473" s="92"/>
      <c r="I1473" s="92"/>
      <c r="J1473" s="92"/>
      <c r="K1473" s="92"/>
      <c r="L1473" s="92"/>
    </row>
    <row r="1474" spans="2:12" ht="14.45" customHeight="1" x14ac:dyDescent="0.25">
      <c r="B1474" s="92"/>
      <c r="C1474" s="92"/>
      <c r="D1474" s="92"/>
      <c r="E1474" s="92"/>
      <c r="F1474" s="92"/>
      <c r="G1474" s="92"/>
      <c r="H1474" s="92"/>
      <c r="I1474" s="92"/>
      <c r="J1474" s="92"/>
      <c r="K1474" s="92"/>
      <c r="L1474" s="92"/>
    </row>
    <row r="1475" spans="2:12" ht="14.45" customHeight="1" x14ac:dyDescent="0.25">
      <c r="B1475" s="92"/>
      <c r="C1475" s="92"/>
      <c r="D1475" s="92"/>
      <c r="E1475" s="92"/>
      <c r="F1475" s="92"/>
      <c r="G1475" s="92"/>
      <c r="H1475" s="92"/>
      <c r="I1475" s="92"/>
      <c r="J1475" s="92"/>
      <c r="K1475" s="92"/>
      <c r="L1475" s="92"/>
    </row>
    <row r="1476" spans="2:12" ht="14.45" customHeight="1" x14ac:dyDescent="0.25">
      <c r="B1476" s="92"/>
      <c r="C1476" s="92"/>
      <c r="D1476" s="92"/>
      <c r="E1476" s="92"/>
      <c r="F1476" s="92"/>
      <c r="G1476" s="92"/>
      <c r="H1476" s="92"/>
      <c r="I1476" s="92"/>
      <c r="J1476" s="92"/>
      <c r="K1476" s="92"/>
      <c r="L1476" s="92"/>
    </row>
    <row r="1477" spans="2:12" ht="14.45" customHeight="1" x14ac:dyDescent="0.25">
      <c r="B1477" s="92"/>
      <c r="C1477" s="92"/>
      <c r="D1477" s="92"/>
      <c r="E1477" s="92"/>
      <c r="F1477" s="92"/>
      <c r="G1477" s="92"/>
      <c r="H1477" s="92"/>
      <c r="I1477" s="92"/>
      <c r="J1477" s="92"/>
      <c r="K1477" s="92"/>
      <c r="L1477" s="92"/>
    </row>
    <row r="1478" spans="2:12" ht="14.45" customHeight="1" x14ac:dyDescent="0.25">
      <c r="B1478" s="92"/>
      <c r="C1478" s="92"/>
      <c r="D1478" s="92"/>
      <c r="E1478" s="92"/>
      <c r="F1478" s="92"/>
      <c r="G1478" s="92"/>
      <c r="H1478" s="92"/>
      <c r="I1478" s="92"/>
      <c r="J1478" s="92"/>
      <c r="K1478" s="92"/>
      <c r="L1478" s="92"/>
    </row>
    <row r="1479" spans="2:12" ht="14.45" customHeight="1" x14ac:dyDescent="0.25">
      <c r="B1479" s="92"/>
      <c r="C1479" s="92"/>
      <c r="D1479" s="92"/>
      <c r="E1479" s="92"/>
      <c r="F1479" s="92"/>
      <c r="G1479" s="92"/>
      <c r="H1479" s="92"/>
      <c r="I1479" s="92"/>
      <c r="J1479" s="92"/>
      <c r="K1479" s="92"/>
      <c r="L1479" s="92"/>
    </row>
    <row r="1480" spans="2:12" ht="14.45" customHeight="1" x14ac:dyDescent="0.25">
      <c r="B1480" s="92"/>
      <c r="C1480" s="92"/>
      <c r="D1480" s="92"/>
      <c r="E1480" s="92"/>
      <c r="F1480" s="92"/>
      <c r="G1480" s="92"/>
      <c r="H1480" s="92"/>
      <c r="I1480" s="92"/>
      <c r="J1480" s="92"/>
      <c r="K1480" s="92"/>
      <c r="L1480" s="92"/>
    </row>
    <row r="1481" spans="2:12" ht="14.45" customHeight="1" x14ac:dyDescent="0.25">
      <c r="B1481" s="92"/>
      <c r="C1481" s="92"/>
      <c r="D1481" s="92"/>
      <c r="E1481" s="92"/>
      <c r="F1481" s="92"/>
      <c r="G1481" s="92"/>
      <c r="H1481" s="92"/>
      <c r="I1481" s="92"/>
      <c r="J1481" s="92"/>
      <c r="K1481" s="92"/>
      <c r="L1481" s="92"/>
    </row>
    <row r="1482" spans="2:12" ht="14.45" customHeight="1" x14ac:dyDescent="0.25">
      <c r="B1482" s="92"/>
      <c r="C1482" s="92"/>
      <c r="D1482" s="92"/>
      <c r="E1482" s="92"/>
      <c r="F1482" s="92"/>
      <c r="G1482" s="92"/>
      <c r="H1482" s="92"/>
      <c r="I1482" s="92"/>
      <c r="J1482" s="92"/>
      <c r="K1482" s="92"/>
      <c r="L1482" s="92"/>
    </row>
    <row r="1483" spans="2:12" ht="14.45" customHeight="1" x14ac:dyDescent="0.25">
      <c r="B1483" s="92"/>
      <c r="C1483" s="92"/>
      <c r="D1483" s="92"/>
      <c r="E1483" s="92"/>
      <c r="F1483" s="92"/>
      <c r="G1483" s="92"/>
      <c r="H1483" s="92"/>
      <c r="I1483" s="92"/>
      <c r="J1483" s="92"/>
      <c r="K1483" s="92"/>
      <c r="L1483" s="92"/>
    </row>
    <row r="1484" spans="2:12" ht="14.45" customHeight="1" x14ac:dyDescent="0.25">
      <c r="B1484" s="92"/>
      <c r="C1484" s="92"/>
      <c r="D1484" s="92"/>
      <c r="E1484" s="92"/>
      <c r="F1484" s="92"/>
      <c r="G1484" s="92"/>
      <c r="H1484" s="92"/>
      <c r="I1484" s="92"/>
      <c r="J1484" s="92"/>
      <c r="K1484" s="92"/>
      <c r="L1484" s="92"/>
    </row>
    <row r="1485" spans="2:12" ht="14.45" customHeight="1" x14ac:dyDescent="0.25">
      <c r="B1485" s="92"/>
      <c r="C1485" s="92"/>
      <c r="D1485" s="92"/>
      <c r="E1485" s="92"/>
      <c r="F1485" s="92"/>
      <c r="G1485" s="92"/>
      <c r="H1485" s="92"/>
      <c r="I1485" s="92"/>
      <c r="J1485" s="92"/>
      <c r="K1485" s="92"/>
      <c r="L1485" s="92"/>
    </row>
    <row r="1486" spans="2:12" ht="14.45" customHeight="1" x14ac:dyDescent="0.25">
      <c r="B1486" s="92"/>
      <c r="C1486" s="92"/>
      <c r="D1486" s="92"/>
      <c r="E1486" s="92"/>
      <c r="F1486" s="92"/>
      <c r="G1486" s="92"/>
      <c r="H1486" s="92"/>
      <c r="I1486" s="92"/>
      <c r="J1486" s="92"/>
      <c r="K1486" s="92"/>
      <c r="L1486" s="92"/>
    </row>
    <row r="1487" spans="2:12" ht="14.45" customHeight="1" x14ac:dyDescent="0.25">
      <c r="B1487" s="92"/>
      <c r="C1487" s="92"/>
      <c r="D1487" s="92"/>
      <c r="E1487" s="92"/>
      <c r="F1487" s="92"/>
      <c r="G1487" s="92"/>
      <c r="H1487" s="92"/>
      <c r="I1487" s="92"/>
      <c r="J1487" s="92"/>
      <c r="K1487" s="92"/>
      <c r="L1487" s="92"/>
    </row>
    <row r="1488" spans="2:12" ht="14.45" customHeight="1" x14ac:dyDescent="0.25">
      <c r="B1488" s="92"/>
      <c r="C1488" s="92"/>
      <c r="D1488" s="92"/>
      <c r="E1488" s="92"/>
      <c r="F1488" s="92"/>
      <c r="G1488" s="92"/>
      <c r="H1488" s="92"/>
      <c r="I1488" s="92"/>
      <c r="J1488" s="92"/>
      <c r="K1488" s="92"/>
      <c r="L1488" s="92"/>
    </row>
    <row r="1489" spans="2:12" ht="14.45" customHeight="1" x14ac:dyDescent="0.25">
      <c r="B1489" s="92"/>
      <c r="C1489" s="92"/>
      <c r="D1489" s="92"/>
      <c r="E1489" s="92"/>
      <c r="F1489" s="92"/>
      <c r="G1489" s="92"/>
      <c r="H1489" s="92"/>
      <c r="I1489" s="92"/>
      <c r="J1489" s="92"/>
      <c r="K1489" s="92"/>
      <c r="L1489" s="92"/>
    </row>
    <row r="1490" spans="2:12" ht="14.45" customHeight="1" x14ac:dyDescent="0.25">
      <c r="B1490" s="92"/>
      <c r="C1490" s="92"/>
      <c r="D1490" s="92"/>
      <c r="E1490" s="92"/>
      <c r="F1490" s="92"/>
      <c r="G1490" s="92"/>
      <c r="H1490" s="92"/>
      <c r="I1490" s="92"/>
      <c r="J1490" s="92"/>
      <c r="K1490" s="92"/>
      <c r="L1490" s="92"/>
    </row>
    <row r="1491" spans="2:12" ht="14.45" customHeight="1" x14ac:dyDescent="0.25">
      <c r="B1491" s="92"/>
      <c r="C1491" s="92"/>
      <c r="D1491" s="92"/>
      <c r="E1491" s="92"/>
      <c r="F1491" s="92"/>
      <c r="G1491" s="92"/>
      <c r="H1491" s="92"/>
      <c r="I1491" s="92"/>
      <c r="J1491" s="92"/>
      <c r="K1491" s="92"/>
      <c r="L1491" s="92"/>
    </row>
    <row r="1492" spans="2:12" ht="14.45" customHeight="1" x14ac:dyDescent="0.25">
      <c r="B1492" s="92"/>
      <c r="C1492" s="92"/>
      <c r="D1492" s="92"/>
      <c r="E1492" s="92"/>
      <c r="F1492" s="92"/>
      <c r="G1492" s="92"/>
      <c r="H1492" s="92"/>
      <c r="I1492" s="92"/>
      <c r="J1492" s="92"/>
      <c r="K1492" s="92"/>
      <c r="L1492" s="92"/>
    </row>
    <row r="1493" spans="2:12" ht="14.45" customHeight="1" x14ac:dyDescent="0.25">
      <c r="B1493" s="92"/>
      <c r="C1493" s="92"/>
      <c r="D1493" s="92"/>
      <c r="E1493" s="92"/>
      <c r="F1493" s="92"/>
      <c r="G1493" s="92"/>
      <c r="H1493" s="92"/>
      <c r="I1493" s="92"/>
      <c r="J1493" s="92"/>
      <c r="K1493" s="92"/>
      <c r="L1493" s="92"/>
    </row>
    <row r="1494" spans="2:12" ht="14.45" customHeight="1" x14ac:dyDescent="0.25">
      <c r="B1494" s="92"/>
      <c r="C1494" s="92"/>
      <c r="D1494" s="92"/>
      <c r="E1494" s="92"/>
      <c r="F1494" s="92"/>
      <c r="G1494" s="92"/>
      <c r="H1494" s="92"/>
      <c r="I1494" s="92"/>
      <c r="J1494" s="92"/>
      <c r="K1494" s="92"/>
      <c r="L1494" s="92"/>
    </row>
    <row r="1495" spans="2:12" ht="14.45" customHeight="1" x14ac:dyDescent="0.25">
      <c r="B1495" s="92"/>
      <c r="C1495" s="92"/>
      <c r="D1495" s="92"/>
      <c r="E1495" s="92"/>
      <c r="F1495" s="92"/>
      <c r="G1495" s="92"/>
      <c r="H1495" s="92"/>
      <c r="I1495" s="92"/>
      <c r="J1495" s="92"/>
      <c r="K1495" s="92"/>
      <c r="L1495" s="92"/>
    </row>
    <row r="1496" spans="2:12" ht="14.45" customHeight="1" x14ac:dyDescent="0.25">
      <c r="B1496" s="92"/>
      <c r="C1496" s="92"/>
      <c r="D1496" s="92"/>
      <c r="E1496" s="92"/>
      <c r="F1496" s="92"/>
      <c r="G1496" s="92"/>
      <c r="H1496" s="92"/>
      <c r="I1496" s="92"/>
      <c r="J1496" s="92"/>
      <c r="K1496" s="92"/>
      <c r="L1496" s="92"/>
    </row>
    <row r="1497" spans="2:12" ht="14.45" customHeight="1" x14ac:dyDescent="0.25">
      <c r="B1497" s="92"/>
      <c r="C1497" s="92"/>
      <c r="D1497" s="92"/>
      <c r="E1497" s="92"/>
      <c r="F1497" s="92"/>
      <c r="G1497" s="92"/>
      <c r="H1497" s="92"/>
      <c r="I1497" s="92"/>
      <c r="J1497" s="92"/>
      <c r="K1497" s="92"/>
      <c r="L1497" s="92"/>
    </row>
    <row r="1498" spans="2:12" ht="14.45" customHeight="1" x14ac:dyDescent="0.25">
      <c r="B1498" s="92"/>
      <c r="C1498" s="92"/>
      <c r="D1498" s="92"/>
      <c r="E1498" s="92"/>
      <c r="F1498" s="92"/>
      <c r="G1498" s="92"/>
      <c r="H1498" s="92"/>
      <c r="I1498" s="92"/>
      <c r="J1498" s="92"/>
      <c r="K1498" s="92"/>
      <c r="L1498" s="92"/>
    </row>
    <row r="1499" spans="2:12" ht="14.45" customHeight="1" x14ac:dyDescent="0.25">
      <c r="B1499" s="92"/>
      <c r="C1499" s="92"/>
      <c r="D1499" s="92"/>
      <c r="E1499" s="92"/>
      <c r="F1499" s="92"/>
      <c r="G1499" s="92"/>
      <c r="H1499" s="92"/>
      <c r="I1499" s="92"/>
      <c r="J1499" s="92"/>
      <c r="K1499" s="92"/>
      <c r="L1499" s="92"/>
    </row>
    <row r="1500" spans="2:12" ht="14.45" customHeight="1" x14ac:dyDescent="0.25">
      <c r="B1500" s="92"/>
      <c r="C1500" s="92"/>
      <c r="D1500" s="92"/>
      <c r="E1500" s="92"/>
      <c r="F1500" s="92"/>
      <c r="G1500" s="92"/>
      <c r="H1500" s="92"/>
      <c r="I1500" s="92"/>
      <c r="J1500" s="92"/>
      <c r="K1500" s="92"/>
      <c r="L1500" s="92"/>
    </row>
    <row r="1501" spans="2:12" ht="14.45" customHeight="1" x14ac:dyDescent="0.25">
      <c r="B1501" s="92"/>
      <c r="C1501" s="92"/>
      <c r="D1501" s="92"/>
      <c r="E1501" s="92"/>
      <c r="F1501" s="92"/>
      <c r="G1501" s="92"/>
      <c r="H1501" s="92"/>
      <c r="I1501" s="92"/>
      <c r="J1501" s="92"/>
      <c r="K1501" s="92"/>
      <c r="L1501" s="92"/>
    </row>
    <row r="1502" spans="2:12" ht="14.45" customHeight="1" x14ac:dyDescent="0.25">
      <c r="B1502" s="92"/>
      <c r="C1502" s="92"/>
      <c r="D1502" s="92"/>
      <c r="E1502" s="92"/>
      <c r="F1502" s="92"/>
      <c r="G1502" s="92"/>
      <c r="H1502" s="92"/>
      <c r="I1502" s="92"/>
      <c r="J1502" s="92"/>
      <c r="K1502" s="92"/>
      <c r="L1502" s="92"/>
    </row>
    <row r="1503" spans="2:12" ht="14.45" customHeight="1" x14ac:dyDescent="0.25">
      <c r="B1503" s="92"/>
      <c r="C1503" s="92"/>
      <c r="D1503" s="92"/>
      <c r="E1503" s="92"/>
      <c r="F1503" s="92"/>
      <c r="G1503" s="92"/>
      <c r="H1503" s="92"/>
      <c r="I1503" s="92"/>
      <c r="J1503" s="92"/>
      <c r="K1503" s="92"/>
      <c r="L1503" s="92"/>
    </row>
    <row r="1504" spans="2:12" ht="14.45" customHeight="1" x14ac:dyDescent="0.25">
      <c r="B1504" s="92"/>
      <c r="C1504" s="92"/>
      <c r="D1504" s="92"/>
      <c r="E1504" s="92"/>
      <c r="F1504" s="92"/>
      <c r="G1504" s="92"/>
      <c r="H1504" s="92"/>
      <c r="I1504" s="92"/>
      <c r="J1504" s="92"/>
      <c r="K1504" s="92"/>
      <c r="L1504" s="92"/>
    </row>
    <row r="1505" spans="2:12" ht="14.45" customHeight="1" x14ac:dyDescent="0.25">
      <c r="B1505" s="92"/>
      <c r="C1505" s="92"/>
      <c r="D1505" s="92"/>
      <c r="E1505" s="92"/>
      <c r="F1505" s="92"/>
      <c r="G1505" s="92"/>
      <c r="H1505" s="92"/>
      <c r="I1505" s="92"/>
      <c r="J1505" s="92"/>
      <c r="K1505" s="92"/>
      <c r="L1505" s="92"/>
    </row>
    <row r="1506" spans="2:12" ht="14.45" customHeight="1" x14ac:dyDescent="0.25">
      <c r="B1506" s="92"/>
      <c r="C1506" s="92"/>
      <c r="D1506" s="92"/>
      <c r="E1506" s="92"/>
      <c r="F1506" s="92"/>
      <c r="G1506" s="92"/>
      <c r="H1506" s="92"/>
      <c r="I1506" s="92"/>
      <c r="J1506" s="92"/>
      <c r="K1506" s="92"/>
      <c r="L1506" s="92"/>
    </row>
    <row r="1507" spans="2:12" ht="14.45" customHeight="1" x14ac:dyDescent="0.25">
      <c r="B1507" s="92"/>
      <c r="C1507" s="92"/>
      <c r="D1507" s="92"/>
      <c r="E1507" s="92"/>
      <c r="F1507" s="92"/>
      <c r="G1507" s="92"/>
      <c r="H1507" s="92"/>
      <c r="I1507" s="92"/>
      <c r="J1507" s="92"/>
      <c r="K1507" s="92"/>
      <c r="L1507" s="92"/>
    </row>
    <row r="1508" spans="2:12" ht="14.45" customHeight="1" x14ac:dyDescent="0.25">
      <c r="B1508" s="92"/>
      <c r="C1508" s="92"/>
      <c r="D1508" s="92"/>
      <c r="E1508" s="92"/>
      <c r="F1508" s="92"/>
      <c r="G1508" s="92"/>
      <c r="H1508" s="92"/>
      <c r="I1508" s="92"/>
      <c r="J1508" s="92"/>
      <c r="K1508" s="92"/>
      <c r="L1508" s="92"/>
    </row>
    <row r="1509" spans="2:12" ht="14.45" customHeight="1" x14ac:dyDescent="0.25">
      <c r="B1509" s="92"/>
      <c r="C1509" s="92"/>
      <c r="D1509" s="92"/>
      <c r="E1509" s="92"/>
      <c r="F1509" s="92"/>
      <c r="G1509" s="92"/>
      <c r="H1509" s="92"/>
      <c r="I1509" s="92"/>
      <c r="J1509" s="92"/>
      <c r="K1509" s="92"/>
      <c r="L1509" s="92"/>
    </row>
    <row r="1510" spans="2:12" ht="14.45" customHeight="1" x14ac:dyDescent="0.25">
      <c r="B1510" s="92"/>
      <c r="C1510" s="92"/>
      <c r="D1510" s="92"/>
      <c r="E1510" s="92"/>
      <c r="F1510" s="92"/>
      <c r="G1510" s="92"/>
      <c r="H1510" s="92"/>
      <c r="I1510" s="92"/>
      <c r="J1510" s="92"/>
      <c r="K1510" s="92"/>
      <c r="L1510" s="92"/>
    </row>
    <row r="1511" spans="2:12" ht="14.45" customHeight="1" x14ac:dyDescent="0.25">
      <c r="B1511" s="92"/>
      <c r="C1511" s="92"/>
      <c r="D1511" s="92"/>
      <c r="E1511" s="92"/>
      <c r="F1511" s="92"/>
      <c r="G1511" s="92"/>
      <c r="H1511" s="92"/>
      <c r="I1511" s="92"/>
      <c r="J1511" s="92"/>
      <c r="K1511" s="92"/>
      <c r="L1511" s="92"/>
    </row>
    <row r="1512" spans="2:12" ht="14.45" customHeight="1" x14ac:dyDescent="0.25">
      <c r="B1512" s="92"/>
      <c r="C1512" s="92"/>
      <c r="D1512" s="92"/>
      <c r="E1512" s="92"/>
      <c r="F1512" s="92"/>
      <c r="K1512" s="86"/>
    </row>
    <row r="1513" spans="2:12" ht="14.45" customHeight="1" x14ac:dyDescent="0.25">
      <c r="B1513" s="92"/>
      <c r="C1513" s="92"/>
      <c r="D1513" s="92"/>
      <c r="E1513" s="92"/>
      <c r="F1513" s="92"/>
      <c r="K1513" s="86"/>
    </row>
    <row r="1514" spans="2:12" ht="14.45" customHeight="1" x14ac:dyDescent="0.25">
      <c r="B1514" s="92"/>
      <c r="C1514" s="92"/>
      <c r="D1514" s="92"/>
      <c r="E1514" s="92"/>
      <c r="F1514" s="92"/>
      <c r="K1514" s="86"/>
    </row>
    <row r="1515" spans="2:12" ht="14.45" customHeight="1" x14ac:dyDescent="0.25">
      <c r="B1515" s="92"/>
      <c r="C1515" s="92"/>
      <c r="D1515" s="92"/>
      <c r="E1515" s="92"/>
      <c r="F1515" s="92"/>
      <c r="K1515" s="86"/>
    </row>
  </sheetData>
  <mergeCells count="22">
    <mergeCell ref="B50:B51"/>
    <mergeCell ref="E73:G73"/>
    <mergeCell ref="B74:B75"/>
    <mergeCell ref="B91:D92"/>
    <mergeCell ref="B128:E128"/>
    <mergeCell ref="V49:W49"/>
    <mergeCell ref="C12:G12"/>
    <mergeCell ref="C13:G13"/>
    <mergeCell ref="C14:G14"/>
    <mergeCell ref="B48:D49"/>
    <mergeCell ref="E48:R48"/>
    <mergeCell ref="E49:K49"/>
    <mergeCell ref="L49:R49"/>
    <mergeCell ref="S49:T49"/>
    <mergeCell ref="B17:B18"/>
    <mergeCell ref="E16:K16"/>
    <mergeCell ref="C11:G11"/>
    <mergeCell ref="C6:G6"/>
    <mergeCell ref="C7:G7"/>
    <mergeCell ref="C8:G8"/>
    <mergeCell ref="C9:G9"/>
    <mergeCell ref="C10:G1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F366-9672-4E8D-8331-3487C3268B21}">
  <dimension ref="A1:BZ35"/>
  <sheetViews>
    <sheetView zoomScale="70" zoomScaleNormal="70" workbookViewId="0">
      <selection activeCell="C8" sqref="C8"/>
    </sheetView>
  </sheetViews>
  <sheetFormatPr defaultColWidth="9.140625" defaultRowHeight="15" x14ac:dyDescent="0.25"/>
  <cols>
    <col min="1" max="1" width="19.7109375" style="58" bestFit="1" customWidth="1"/>
    <col min="2" max="2" width="143" style="58" customWidth="1"/>
    <col min="3" max="3" width="88.7109375" style="58" customWidth="1"/>
    <col min="4" max="4" width="46.28515625" style="58" bestFit="1" customWidth="1"/>
    <col min="5" max="16384" width="9.140625" style="58"/>
  </cols>
  <sheetData>
    <row r="1" spans="1:78" customFormat="1" ht="63.75" customHeight="1" x14ac:dyDescent="0.35">
      <c r="A1" s="336" t="s">
        <v>225</v>
      </c>
      <c r="B1" s="337"/>
      <c r="C1" s="337"/>
      <c r="D1" s="337"/>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row>
    <row r="2" spans="1:78" customFormat="1" ht="73.5" customHeight="1" x14ac:dyDescent="0.25">
      <c r="A2" s="338" t="s">
        <v>224</v>
      </c>
      <c r="B2" s="338"/>
      <c r="C2" s="338"/>
      <c r="D2" s="33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row>
    <row r="3" spans="1:78" customFormat="1" x14ac:dyDescent="0.25">
      <c r="A3" s="67" t="s">
        <v>215</v>
      </c>
      <c r="B3" s="67" t="s">
        <v>216</v>
      </c>
      <c r="C3" s="66" t="s">
        <v>223</v>
      </c>
      <c r="D3" s="66" t="s">
        <v>226</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row>
    <row r="4" spans="1:78" customFormat="1" ht="108.75" customHeight="1" x14ac:dyDescent="0.25">
      <c r="A4" s="67" t="s">
        <v>217</v>
      </c>
      <c r="B4" s="73" t="s">
        <v>218</v>
      </c>
      <c r="C4" s="84" t="s">
        <v>231</v>
      </c>
      <c r="D4" s="84" t="s">
        <v>231</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row>
    <row r="5" spans="1:78" customFormat="1" ht="61.15" customHeight="1" x14ac:dyDescent="0.25">
      <c r="A5" s="67" t="s">
        <v>219</v>
      </c>
      <c r="B5" s="73" t="s">
        <v>236</v>
      </c>
      <c r="C5" s="84" t="s">
        <v>231</v>
      </c>
      <c r="D5" s="84" t="s">
        <v>231</v>
      </c>
      <c r="E5" s="76"/>
      <c r="F5" s="76"/>
      <c r="G5" s="76"/>
      <c r="H5" s="76"/>
      <c r="I5" s="76"/>
      <c r="J5" s="76"/>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row>
    <row r="6" spans="1:78" customFormat="1" ht="42.6" customHeight="1" x14ac:dyDescent="0.25">
      <c r="A6" s="67" t="s">
        <v>220</v>
      </c>
      <c r="B6" s="73" t="s">
        <v>238</v>
      </c>
      <c r="C6" s="84" t="s">
        <v>231</v>
      </c>
      <c r="D6" s="84" t="s">
        <v>231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row>
    <row r="7" spans="1:78" customFormat="1" ht="107.45" customHeight="1" x14ac:dyDescent="0.25">
      <c r="A7" s="67" t="s">
        <v>221</v>
      </c>
      <c r="B7" s="73" t="s">
        <v>237</v>
      </c>
      <c r="C7" s="84" t="s">
        <v>231</v>
      </c>
      <c r="D7" s="84" t="s">
        <v>231</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row>
    <row r="8" spans="1:78" customFormat="1" x14ac:dyDescent="0.25">
      <c r="A8" s="68"/>
      <c r="B8" s="68"/>
      <c r="C8" s="66"/>
      <c r="D8" s="66"/>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row>
    <row r="9" spans="1:78" customFormat="1" x14ac:dyDescent="0.25">
      <c r="A9" s="69" t="s">
        <v>215</v>
      </c>
      <c r="B9" s="74" t="s">
        <v>216</v>
      </c>
      <c r="C9" s="66"/>
      <c r="D9" s="66"/>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row>
    <row r="10" spans="1:78" customFormat="1" ht="95.25" customHeight="1" x14ac:dyDescent="0.25">
      <c r="A10" s="69">
        <v>1</v>
      </c>
      <c r="B10" s="79" t="s">
        <v>235</v>
      </c>
      <c r="C10" s="84" t="s">
        <v>231</v>
      </c>
      <c r="D10" s="84" t="s">
        <v>231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row>
    <row r="11" spans="1:78" customFormat="1" ht="86.25" customHeight="1" x14ac:dyDescent="0.25">
      <c r="A11" s="69">
        <v>2</v>
      </c>
      <c r="B11" s="79" t="s">
        <v>234</v>
      </c>
      <c r="C11" s="84" t="s">
        <v>231</v>
      </c>
      <c r="D11" s="84" t="s">
        <v>231</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row>
    <row r="12" spans="1:78" customFormat="1" ht="74.25" customHeight="1" x14ac:dyDescent="0.25">
      <c r="A12" s="69">
        <v>3</v>
      </c>
      <c r="B12" s="79" t="s">
        <v>233</v>
      </c>
      <c r="C12" s="84" t="s">
        <v>231</v>
      </c>
      <c r="D12" s="84" t="s">
        <v>231</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row>
    <row r="13" spans="1:78" customFormat="1" ht="111.75" customHeight="1" x14ac:dyDescent="0.25">
      <c r="A13" s="69">
        <v>4</v>
      </c>
      <c r="B13" s="79" t="s">
        <v>239</v>
      </c>
      <c r="C13" s="84" t="s">
        <v>231</v>
      </c>
      <c r="D13" s="84" t="s">
        <v>231</v>
      </c>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row>
    <row r="14" spans="1:78" customFormat="1" ht="69" customHeight="1" x14ac:dyDescent="0.25">
      <c r="A14" s="69">
        <v>5</v>
      </c>
      <c r="B14" s="79" t="s">
        <v>240</v>
      </c>
      <c r="C14" s="84" t="s">
        <v>231</v>
      </c>
      <c r="D14" s="84" t="s">
        <v>231</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row>
    <row r="15" spans="1:78" customFormat="1" ht="55.15" customHeight="1" x14ac:dyDescent="0.25">
      <c r="A15" s="69">
        <v>6</v>
      </c>
      <c r="B15" s="75" t="s">
        <v>241</v>
      </c>
      <c r="C15" s="84" t="s">
        <v>231</v>
      </c>
      <c r="D15" s="84" t="s">
        <v>231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row>
    <row r="16" spans="1:78" customFormat="1" ht="66.599999999999994" customHeight="1" x14ac:dyDescent="0.25">
      <c r="A16" s="69">
        <v>7</v>
      </c>
      <c r="B16" s="75" t="s">
        <v>242</v>
      </c>
      <c r="C16" s="84" t="s">
        <v>231</v>
      </c>
      <c r="D16" s="84" t="s">
        <v>231</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row>
    <row r="17" spans="1:78" customFormat="1" ht="38.25" customHeight="1" x14ac:dyDescent="0.25">
      <c r="A17" s="69">
        <v>8</v>
      </c>
      <c r="B17" s="75" t="s">
        <v>243</v>
      </c>
      <c r="C17" s="84" t="s">
        <v>231</v>
      </c>
      <c r="D17" s="84" t="s">
        <v>231</v>
      </c>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row>
    <row r="18" spans="1:78" customFormat="1" ht="39.75" customHeight="1" x14ac:dyDescent="0.25">
      <c r="A18" s="69">
        <v>9</v>
      </c>
      <c r="B18" s="75" t="s">
        <v>244</v>
      </c>
      <c r="C18" s="84" t="s">
        <v>231</v>
      </c>
      <c r="D18" s="84" t="s">
        <v>231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row>
    <row r="19" spans="1:78" customFormat="1" x14ac:dyDescent="0.25">
      <c r="A19" s="68"/>
      <c r="B19" s="68"/>
      <c r="C19" s="66"/>
      <c r="D19" s="66"/>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row>
    <row r="20" spans="1:78" customFormat="1" ht="39.75" customHeight="1" x14ac:dyDescent="0.25">
      <c r="A20" s="69">
        <v>14</v>
      </c>
      <c r="B20" s="75" t="s">
        <v>222</v>
      </c>
      <c r="C20" s="84" t="s">
        <v>231</v>
      </c>
      <c r="D20" s="84" t="s">
        <v>231</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row>
    <row r="21" spans="1:78" customFormat="1" ht="65.25" customHeight="1" x14ac:dyDescent="0.25">
      <c r="A21" s="69">
        <v>15</v>
      </c>
      <c r="B21" s="75" t="s">
        <v>245</v>
      </c>
      <c r="C21" s="84" t="s">
        <v>231</v>
      </c>
      <c r="D21" s="84" t="s">
        <v>231</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row>
    <row r="22" spans="1:78" customFormat="1" ht="55.5" customHeight="1" x14ac:dyDescent="0.25">
      <c r="A22" s="69">
        <v>16</v>
      </c>
      <c r="B22" s="75" t="s">
        <v>246</v>
      </c>
      <c r="C22" s="84" t="s">
        <v>231</v>
      </c>
      <c r="D22" s="84" t="s">
        <v>231</v>
      </c>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row>
    <row r="23" spans="1:78" customFormat="1" ht="25.5" customHeight="1" x14ac:dyDescent="0.25">
      <c r="A23" s="69">
        <v>17</v>
      </c>
      <c r="B23" s="75" t="s">
        <v>137</v>
      </c>
      <c r="C23" s="84" t="s">
        <v>231</v>
      </c>
      <c r="D23" s="84" t="s">
        <v>231</v>
      </c>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row>
    <row r="24" spans="1:78" customFormat="1" ht="33.75" customHeight="1" x14ac:dyDescent="0.25">
      <c r="A24" s="69">
        <v>18</v>
      </c>
      <c r="B24" s="75" t="s">
        <v>247</v>
      </c>
      <c r="C24" s="84" t="s">
        <v>231</v>
      </c>
      <c r="D24" s="84" t="s">
        <v>231</v>
      </c>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row>
    <row r="25" spans="1:78" customFormat="1" ht="75" customHeight="1" x14ac:dyDescent="0.25">
      <c r="A25" s="69">
        <v>19</v>
      </c>
      <c r="B25" s="75" t="s">
        <v>143</v>
      </c>
      <c r="C25" s="84" t="s">
        <v>231</v>
      </c>
      <c r="D25" s="84" t="s">
        <v>231</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row>
    <row r="26" spans="1:78" customFormat="1" x14ac:dyDescent="0.25">
      <c r="B26" s="70"/>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row>
    <row r="27" spans="1:78" x14ac:dyDescent="0.25">
      <c r="B27" s="77"/>
    </row>
    <row r="28" spans="1:78" x14ac:dyDescent="0.25">
      <c r="B28" s="335"/>
      <c r="C28" s="335"/>
      <c r="D28" s="335"/>
      <c r="E28" s="335"/>
      <c r="F28" s="335"/>
      <c r="G28" s="335"/>
      <c r="H28" s="335"/>
      <c r="I28" s="335"/>
      <c r="J28" s="335"/>
    </row>
    <row r="30" spans="1:78" x14ac:dyDescent="0.25">
      <c r="B30" s="77"/>
    </row>
    <row r="31" spans="1:78" x14ac:dyDescent="0.25">
      <c r="B31" s="335"/>
      <c r="C31" s="335"/>
      <c r="D31" s="335"/>
      <c r="E31" s="335"/>
      <c r="F31" s="335"/>
      <c r="G31" s="335"/>
      <c r="H31" s="335"/>
      <c r="I31" s="335"/>
      <c r="J31" s="335"/>
    </row>
    <row r="32" spans="1:78" x14ac:dyDescent="0.25">
      <c r="B32" s="77"/>
    </row>
    <row r="33" spans="2:2" x14ac:dyDescent="0.25">
      <c r="B33" s="77"/>
    </row>
    <row r="34" spans="2:2" x14ac:dyDescent="0.25">
      <c r="B34" s="78"/>
    </row>
    <row r="35" spans="2:2" x14ac:dyDescent="0.25">
      <c r="B35" s="77"/>
    </row>
  </sheetData>
  <mergeCells count="4">
    <mergeCell ref="B28:J28"/>
    <mergeCell ref="B31:J31"/>
    <mergeCell ref="A1:D1"/>
    <mergeCell ref="A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D350-CDE9-469E-BBBC-5846EF1564B3}">
  <sheetPr>
    <tabColor rgb="FFFF0000"/>
  </sheetPr>
  <dimension ref="A1:U69"/>
  <sheetViews>
    <sheetView zoomScaleNormal="100" workbookViewId="0">
      <selection activeCell="C6" sqref="C6"/>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1.7109375" style="34" bestFit="1" customWidth="1"/>
    <col min="6" max="11" width="9.7109375" style="34" customWidth="1"/>
    <col min="12" max="13" width="9.28515625" style="34" customWidth="1"/>
    <col min="14" max="14" width="11.7109375" style="34" bestFit="1" customWidth="1"/>
    <col min="15" max="16384" width="9.140625" style="34"/>
  </cols>
  <sheetData>
    <row r="1" spans="1:20" ht="18.399999999999999" customHeight="1" x14ac:dyDescent="0.3">
      <c r="A1" s="232" t="s">
        <v>297</v>
      </c>
      <c r="B1" s="233"/>
      <c r="T1" s="234"/>
    </row>
    <row r="2" spans="1:20" ht="14.65" customHeight="1" x14ac:dyDescent="0.25">
      <c r="A2" s="235"/>
      <c r="B2" s="233"/>
      <c r="T2" s="234"/>
    </row>
    <row r="3" spans="1:20" ht="14.65" customHeight="1" x14ac:dyDescent="0.25">
      <c r="A3" s="235"/>
      <c r="B3" s="233"/>
      <c r="C3" s="294" t="s">
        <v>161</v>
      </c>
      <c r="D3" s="294" t="s">
        <v>162</v>
      </c>
      <c r="E3" s="294" t="s">
        <v>163</v>
      </c>
      <c r="F3" s="294" t="s">
        <v>164</v>
      </c>
      <c r="G3" s="294" t="s">
        <v>165</v>
      </c>
      <c r="H3" s="294" t="s">
        <v>166</v>
      </c>
      <c r="I3" s="294" t="s">
        <v>167</v>
      </c>
      <c r="J3" s="294" t="s">
        <v>168</v>
      </c>
      <c r="K3" s="294" t="s">
        <v>169</v>
      </c>
      <c r="L3" s="294" t="s">
        <v>170</v>
      </c>
      <c r="M3" s="294" t="s">
        <v>171</v>
      </c>
      <c r="N3" s="294" t="s">
        <v>172</v>
      </c>
      <c r="O3" s="294" t="s">
        <v>173</v>
      </c>
      <c r="P3" s="294" t="s">
        <v>250</v>
      </c>
      <c r="Q3" s="294" t="s">
        <v>251</v>
      </c>
      <c r="R3" s="294" t="s">
        <v>298</v>
      </c>
      <c r="T3" s="234"/>
    </row>
    <row r="4" spans="1:20" ht="14.65" customHeight="1" x14ac:dyDescent="0.25">
      <c r="A4" s="235"/>
      <c r="B4" s="86" t="s">
        <v>269</v>
      </c>
      <c r="C4" s="295">
        <v>5.3999999999999999E-2</v>
      </c>
      <c r="D4" s="295">
        <v>5.3999999999999999E-2</v>
      </c>
      <c r="E4" s="295">
        <v>5.3999999999999999E-2</v>
      </c>
      <c r="F4" s="295">
        <v>5.3999999999999999E-2</v>
      </c>
      <c r="G4" s="295">
        <v>5.3999999999999999E-2</v>
      </c>
      <c r="H4" s="295">
        <v>5.3999999999999999E-2</v>
      </c>
      <c r="I4" s="295">
        <v>5.3999999999999999E-2</v>
      </c>
      <c r="J4" s="295">
        <v>5.3999999999999999E-2</v>
      </c>
      <c r="K4" s="295">
        <v>5.3999999999999999E-2</v>
      </c>
      <c r="L4" s="295">
        <v>5.3999999999999999E-2</v>
      </c>
      <c r="M4" s="295">
        <v>5.3999999999999999E-2</v>
      </c>
      <c r="N4" s="295">
        <v>5.3999999999999999E-2</v>
      </c>
      <c r="O4" s="295">
        <v>5.3999999999999999E-2</v>
      </c>
      <c r="P4" s="295">
        <v>5.3999999999999999E-2</v>
      </c>
      <c r="Q4" s="295">
        <v>5.3999999999999999E-2</v>
      </c>
      <c r="R4" s="295">
        <v>5.3999999999999999E-2</v>
      </c>
      <c r="T4" s="234"/>
    </row>
    <row r="5" spans="1:20" ht="14.65" customHeight="1" x14ac:dyDescent="0.25">
      <c r="A5" s="235"/>
      <c r="B5" s="86" t="s">
        <v>270</v>
      </c>
      <c r="C5" s="295">
        <v>8.1000000000000003E-2</v>
      </c>
      <c r="D5" s="295">
        <v>5.1999999999999998E-2</v>
      </c>
      <c r="E5" s="295">
        <v>0.02</v>
      </c>
      <c r="F5" s="295">
        <v>0.02</v>
      </c>
      <c r="G5" s="295">
        <v>0.02</v>
      </c>
      <c r="H5" s="295">
        <v>0.02</v>
      </c>
      <c r="I5" s="295">
        <v>0.02</v>
      </c>
      <c r="J5" s="295">
        <v>0.02</v>
      </c>
      <c r="K5" s="295">
        <v>0.02</v>
      </c>
      <c r="L5" s="295">
        <v>0.02</v>
      </c>
      <c r="M5" s="295">
        <v>0.02</v>
      </c>
      <c r="N5" s="295">
        <v>0.02</v>
      </c>
      <c r="O5" s="295">
        <v>0.02</v>
      </c>
      <c r="P5" s="295">
        <v>0.02</v>
      </c>
      <c r="Q5" s="295">
        <v>0.02</v>
      </c>
      <c r="R5" s="295">
        <v>0.02</v>
      </c>
      <c r="T5" s="234"/>
    </row>
    <row r="6" spans="1:20" ht="14.65" customHeight="1" x14ac:dyDescent="0.25">
      <c r="A6" s="235"/>
      <c r="B6" s="86"/>
      <c r="C6" s="86"/>
      <c r="D6" s="86"/>
      <c r="E6" s="86"/>
      <c r="F6" s="86"/>
      <c r="G6" s="86"/>
      <c r="H6" s="86"/>
      <c r="I6" s="86"/>
      <c r="J6" s="86"/>
      <c r="K6" s="86"/>
      <c r="L6" s="86"/>
      <c r="M6" s="86"/>
      <c r="N6" s="86"/>
      <c r="O6" s="86"/>
      <c r="P6" s="86"/>
      <c r="Q6" s="86"/>
      <c r="R6" s="86"/>
      <c r="T6" s="234"/>
    </row>
    <row r="7" spans="1:20" ht="14.65" customHeight="1" x14ac:dyDescent="0.25">
      <c r="A7" s="235"/>
      <c r="B7" s="86" t="s">
        <v>271</v>
      </c>
      <c r="C7" s="295">
        <v>5.3999999999999999E-2</v>
      </c>
      <c r="D7" s="295">
        <v>5.3999999999999999E-2</v>
      </c>
      <c r="E7" s="295">
        <v>5.3999999999999999E-2</v>
      </c>
      <c r="F7" s="295">
        <v>5.3999999999999999E-2</v>
      </c>
      <c r="G7" s="295">
        <v>5.3999999999999999E-2</v>
      </c>
      <c r="H7" s="295">
        <v>5.3999999999999999E-2</v>
      </c>
      <c r="I7" s="295">
        <v>5.3999999999999999E-2</v>
      </c>
      <c r="J7" s="295">
        <v>5.3999999999999999E-2</v>
      </c>
      <c r="K7" s="295">
        <v>5.3999999999999999E-2</v>
      </c>
      <c r="L7" s="295">
        <v>5.3999999999999999E-2</v>
      </c>
      <c r="M7" s="295">
        <v>5.3999999999999999E-2</v>
      </c>
      <c r="N7" s="295">
        <v>5.3999999999999999E-2</v>
      </c>
      <c r="O7" s="295">
        <v>5.3999999999999999E-2</v>
      </c>
      <c r="P7" s="295">
        <v>5.3999999999999999E-2</v>
      </c>
      <c r="Q7" s="295">
        <v>5.3999999999999999E-2</v>
      </c>
      <c r="R7" s="295">
        <v>5.3999999999999999E-2</v>
      </c>
      <c r="T7" s="234"/>
    </row>
    <row r="8" spans="1:20" ht="14.65" customHeight="1" x14ac:dyDescent="0.25">
      <c r="A8" s="235"/>
      <c r="B8" s="86" t="s">
        <v>272</v>
      </c>
      <c r="C8" s="295">
        <v>7.9000000000000001E-2</v>
      </c>
      <c r="D8" s="295">
        <v>6.8000000000000005E-2</v>
      </c>
      <c r="E8" s="295">
        <v>2.1999999999999999E-2</v>
      </c>
      <c r="F8" s="295">
        <v>0.02</v>
      </c>
      <c r="G8" s="295">
        <v>0.02</v>
      </c>
      <c r="H8" s="295">
        <v>0.02</v>
      </c>
      <c r="I8" s="295">
        <v>0.02</v>
      </c>
      <c r="J8" s="295">
        <v>0.02</v>
      </c>
      <c r="K8" s="295">
        <v>0.02</v>
      </c>
      <c r="L8" s="295">
        <v>0.02</v>
      </c>
      <c r="M8" s="295">
        <v>0.02</v>
      </c>
      <c r="N8" s="295">
        <v>0.02</v>
      </c>
      <c r="O8" s="295">
        <v>0.02</v>
      </c>
      <c r="P8" s="295">
        <v>0.02</v>
      </c>
      <c r="Q8" s="295">
        <v>0.02</v>
      </c>
      <c r="R8" s="295">
        <v>0.02</v>
      </c>
      <c r="T8" s="234"/>
    </row>
    <row r="9" spans="1:20" ht="14.65" customHeight="1" x14ac:dyDescent="0.25">
      <c r="A9" s="235"/>
      <c r="B9" s="86"/>
      <c r="C9" s="236"/>
      <c r="E9" s="86"/>
      <c r="F9" s="86"/>
      <c r="T9" s="234"/>
    </row>
    <row r="10" spans="1:20" ht="14.65" customHeight="1" x14ac:dyDescent="0.25">
      <c r="A10" s="235"/>
      <c r="C10" s="236"/>
      <c r="D10" s="236"/>
      <c r="E10" s="236"/>
      <c r="T10" s="234"/>
    </row>
    <row r="11" spans="1:20" ht="14.65" customHeight="1" x14ac:dyDescent="0.25">
      <c r="A11" s="235"/>
      <c r="C11" s="294" t="s">
        <v>161</v>
      </c>
      <c r="D11" s="294" t="s">
        <v>162</v>
      </c>
      <c r="E11" s="294" t="s">
        <v>163</v>
      </c>
      <c r="F11" s="294" t="s">
        <v>164</v>
      </c>
      <c r="G11" s="294" t="s">
        <v>165</v>
      </c>
      <c r="H11" s="294" t="s">
        <v>166</v>
      </c>
      <c r="I11" s="294" t="s">
        <v>167</v>
      </c>
      <c r="J11" s="294" t="s">
        <v>168</v>
      </c>
      <c r="K11" s="294" t="s">
        <v>169</v>
      </c>
      <c r="L11" s="294" t="s">
        <v>170</v>
      </c>
      <c r="M11" s="294" t="s">
        <v>171</v>
      </c>
      <c r="N11" s="294" t="s">
        <v>172</v>
      </c>
      <c r="O11" s="294" t="s">
        <v>173</v>
      </c>
      <c r="P11" s="294" t="s">
        <v>250</v>
      </c>
      <c r="Q11" s="294" t="s">
        <v>251</v>
      </c>
      <c r="R11" s="294" t="s">
        <v>298</v>
      </c>
      <c r="T11" s="234"/>
    </row>
    <row r="12" spans="1:20" ht="14.65" customHeight="1" x14ac:dyDescent="0.25">
      <c r="A12" s="235"/>
      <c r="B12" s="86" t="s">
        <v>273</v>
      </c>
      <c r="C12" s="296">
        <f>D12*(1+$C4)</f>
        <v>1.3710196056250556</v>
      </c>
      <c r="D12" s="296">
        <f>E12*(1+$D4)</f>
        <v>1.3007776144450243</v>
      </c>
      <c r="E12" s="296">
        <f>F12*(1+$E4)</f>
        <v>1.2341343590560001</v>
      </c>
      <c r="F12" s="296">
        <f>G12*(1+$F4)</f>
        <v>1.1709054640000001</v>
      </c>
      <c r="G12" s="296">
        <f>H12*(1+$G4)</f>
        <v>1.110916</v>
      </c>
      <c r="H12" s="296">
        <f>I12*(1+$H4)</f>
        <v>1.054</v>
      </c>
      <c r="I12" s="296">
        <v>1</v>
      </c>
      <c r="J12" s="296">
        <f>I12/(1+$J4)</f>
        <v>0.94876660341555974</v>
      </c>
      <c r="K12" s="296">
        <f>J12/(1+$K4)</f>
        <v>0.90015806775669804</v>
      </c>
      <c r="L12" s="296">
        <f>K12/(1+$L4)</f>
        <v>0.85403991248263567</v>
      </c>
      <c r="M12" s="296">
        <f>L12/(1+$M4)</f>
        <v>0.8102845469474721</v>
      </c>
      <c r="N12" s="296">
        <f>M12/(1+$N4)</f>
        <v>0.76877091740746872</v>
      </c>
      <c r="O12" s="296">
        <f>N12/(1+$O4)</f>
        <v>0.72938417211334794</v>
      </c>
      <c r="P12" s="296">
        <f>O12/(1+$P4)</f>
        <v>0.6920153435610511</v>
      </c>
      <c r="Q12" s="296">
        <f>P12/(1+$Q4)</f>
        <v>0.65656104702187013</v>
      </c>
      <c r="R12" s="296">
        <f>Q12/(1+$R4)</f>
        <v>0.62292319451790334</v>
      </c>
      <c r="T12" s="234"/>
    </row>
    <row r="13" spans="1:20" ht="14.65" customHeight="1" x14ac:dyDescent="0.25">
      <c r="A13" s="235"/>
      <c r="B13" s="86" t="s">
        <v>274</v>
      </c>
      <c r="C13" s="296">
        <f>D13*(1+$C5)</f>
        <v>1.2309548415379199</v>
      </c>
      <c r="D13" s="296">
        <f>E13*(1+$D5)</f>
        <v>1.13871863232</v>
      </c>
      <c r="E13" s="296">
        <f>F13*(1+$E5)</f>
        <v>1.08243216</v>
      </c>
      <c r="F13" s="296">
        <f>G13*(1+$F5)</f>
        <v>1.0612079999999999</v>
      </c>
      <c r="G13" s="296">
        <f>H13*(1+$G5)</f>
        <v>1.0404</v>
      </c>
      <c r="H13" s="296">
        <f>I13*(1+$H5)</f>
        <v>1.02</v>
      </c>
      <c r="I13" s="296">
        <v>1</v>
      </c>
      <c r="J13" s="296">
        <f>I13/(1+$J$5)</f>
        <v>0.98039215686274506</v>
      </c>
      <c r="K13" s="296">
        <f>J13/(1+$K$5)</f>
        <v>0.96116878123798533</v>
      </c>
      <c r="L13" s="296">
        <f>K13/(1+$L$5)</f>
        <v>0.94232233454704439</v>
      </c>
      <c r="M13" s="296">
        <f>L13/(1+$M$5)</f>
        <v>0.92384542602651409</v>
      </c>
      <c r="N13" s="296">
        <f>M13/(1+$N$5)</f>
        <v>0.90573080982991572</v>
      </c>
      <c r="O13" s="296">
        <f>N13/(1+$O$5)</f>
        <v>0.88797138218619187</v>
      </c>
      <c r="P13" s="296">
        <f>O13/(1+$P$5)</f>
        <v>0.87056017861391355</v>
      </c>
      <c r="Q13" s="296">
        <f>P13/(1+$Q$5)</f>
        <v>0.85349037119011129</v>
      </c>
      <c r="R13" s="296">
        <f>Q13/(1+$R$5)</f>
        <v>0.83675526587265814</v>
      </c>
      <c r="T13" s="234"/>
    </row>
    <row r="14" spans="1:20" ht="14.65" customHeight="1" x14ac:dyDescent="0.25">
      <c r="A14" s="235"/>
      <c r="B14" s="86" t="s">
        <v>275</v>
      </c>
      <c r="C14" s="296">
        <f t="shared" ref="C14:H14" si="0">C12*C13</f>
        <v>1.6876632213875717</v>
      </c>
      <c r="D14" s="296">
        <f t="shared" si="0"/>
        <v>1.4812197060733103</v>
      </c>
      <c r="E14" s="296">
        <f t="shared" si="0"/>
        <v>1.3358667200032017</v>
      </c>
      <c r="F14" s="296">
        <f t="shared" si="0"/>
        <v>1.242574245640512</v>
      </c>
      <c r="G14" s="296">
        <f t="shared" si="0"/>
        <v>1.1557970064</v>
      </c>
      <c r="H14" s="296">
        <f t="shared" si="0"/>
        <v>1.07508</v>
      </c>
      <c r="I14" s="296">
        <v>1</v>
      </c>
      <c r="J14" s="296">
        <f t="shared" ref="J14:R14" si="1">J12*J13</f>
        <v>0.9301633366819213</v>
      </c>
      <c r="K14" s="296">
        <f t="shared" si="1"/>
        <v>0.86520383290724523</v>
      </c>
      <c r="L14" s="296">
        <f t="shared" si="1"/>
        <v>0.80478088412699067</v>
      </c>
      <c r="M14" s="296">
        <f t="shared" si="1"/>
        <v>0.74857767247738827</v>
      </c>
      <c r="N14" s="296">
        <f t="shared" si="1"/>
        <v>0.69629950559715392</v>
      </c>
      <c r="O14" s="296">
        <f t="shared" si="1"/>
        <v>0.64767227145622086</v>
      </c>
      <c r="P14" s="296">
        <f t="shared" si="1"/>
        <v>0.60244100109407739</v>
      </c>
      <c r="Q14" s="296">
        <f t="shared" si="1"/>
        <v>0.56036853173166401</v>
      </c>
      <c r="R14" s="296">
        <f t="shared" si="1"/>
        <v>0.52123426324707378</v>
      </c>
      <c r="T14" s="234"/>
    </row>
    <row r="15" spans="1:20" ht="14.65" customHeight="1" x14ac:dyDescent="0.25">
      <c r="A15" s="235"/>
      <c r="B15" s="86"/>
      <c r="C15" s="296"/>
      <c r="D15" s="296"/>
      <c r="E15" s="296"/>
      <c r="F15" s="296"/>
      <c r="G15" s="296"/>
      <c r="H15" s="296"/>
      <c r="I15" s="296"/>
      <c r="J15" s="296"/>
      <c r="K15" s="296"/>
      <c r="L15" s="296"/>
      <c r="M15" s="296"/>
      <c r="N15" s="296"/>
      <c r="O15" s="296"/>
      <c r="P15" s="296"/>
      <c r="Q15" s="296"/>
      <c r="R15" s="296"/>
      <c r="T15" s="234"/>
    </row>
    <row r="16" spans="1:20" ht="14.65" customHeight="1" x14ac:dyDescent="0.25">
      <c r="A16" s="235"/>
      <c r="C16" s="294" t="s">
        <v>161</v>
      </c>
      <c r="D16" s="294" t="s">
        <v>162</v>
      </c>
      <c r="E16" s="294" t="s">
        <v>163</v>
      </c>
      <c r="F16" s="294" t="s">
        <v>164</v>
      </c>
      <c r="G16" s="294" t="s">
        <v>165</v>
      </c>
      <c r="H16" s="294" t="s">
        <v>166</v>
      </c>
      <c r="I16" s="294" t="s">
        <v>167</v>
      </c>
      <c r="J16" s="294" t="s">
        <v>168</v>
      </c>
      <c r="K16" s="294" t="s">
        <v>169</v>
      </c>
      <c r="L16" s="294" t="s">
        <v>170</v>
      </c>
      <c r="M16" s="294" t="s">
        <v>171</v>
      </c>
      <c r="N16" s="294" t="s">
        <v>172</v>
      </c>
      <c r="O16" s="294" t="s">
        <v>173</v>
      </c>
      <c r="P16" s="294" t="s">
        <v>250</v>
      </c>
      <c r="Q16" s="294" t="s">
        <v>251</v>
      </c>
      <c r="R16" s="294" t="s">
        <v>298</v>
      </c>
      <c r="T16" s="234"/>
    </row>
    <row r="17" spans="1:21" ht="14.65" customHeight="1" x14ac:dyDescent="0.25">
      <c r="A17" s="235"/>
      <c r="B17" s="86" t="s">
        <v>276</v>
      </c>
      <c r="C17" s="296">
        <f>D17*(1+$C7)</f>
        <v>1.3710196056250556</v>
      </c>
      <c r="D17" s="296">
        <f>E17*(1+$D7)</f>
        <v>1.3007776144450243</v>
      </c>
      <c r="E17" s="296">
        <f>F17*(1+$E7)</f>
        <v>1.2341343590560001</v>
      </c>
      <c r="F17" s="296">
        <f>G17*(1+$F7)</f>
        <v>1.1709054640000001</v>
      </c>
      <c r="G17" s="296">
        <f>H17*(1+$G7)</f>
        <v>1.110916</v>
      </c>
      <c r="H17" s="296">
        <f>I17*(1+$H7)</f>
        <v>1.054</v>
      </c>
      <c r="I17" s="296">
        <v>1</v>
      </c>
      <c r="J17" s="296">
        <f>I17/(1+$J7)</f>
        <v>0.94876660341555974</v>
      </c>
      <c r="K17" s="296">
        <f>J17/(1+$K7)</f>
        <v>0.90015806775669804</v>
      </c>
      <c r="L17" s="296">
        <f>K17/(1+$L7)</f>
        <v>0.85403991248263567</v>
      </c>
      <c r="M17" s="296">
        <f>L17/(1+$M7)</f>
        <v>0.8102845469474721</v>
      </c>
      <c r="N17" s="296">
        <f>M17/(1+$N7)</f>
        <v>0.76877091740746872</v>
      </c>
      <c r="O17" s="296">
        <f>N17/(1+$O7)</f>
        <v>0.72938417211334794</v>
      </c>
      <c r="P17" s="296">
        <f>O17/(1+$P7)</f>
        <v>0.6920153435610511</v>
      </c>
      <c r="Q17" s="296">
        <f>P17/(1+$Q7)</f>
        <v>0.65656104702187013</v>
      </c>
      <c r="R17" s="296">
        <f>Q17/(1+$R7)</f>
        <v>0.62292319451790334</v>
      </c>
      <c r="T17" s="234"/>
    </row>
    <row r="18" spans="1:21" ht="14.65" customHeight="1" x14ac:dyDescent="0.25">
      <c r="A18" s="235"/>
      <c r="B18" s="86" t="s">
        <v>277</v>
      </c>
      <c r="C18" s="296">
        <f>D18*(1+$C8)</f>
        <v>1.2498103258542721</v>
      </c>
      <c r="D18" s="296">
        <f>E18*(1+$D8)</f>
        <v>1.158304287168</v>
      </c>
      <c r="E18" s="296">
        <f>F18*(1+$E8)</f>
        <v>1.0845545759999999</v>
      </c>
      <c r="F18" s="296">
        <f>G18*(1+$F8)</f>
        <v>1.0612079999999999</v>
      </c>
      <c r="G18" s="296">
        <f>H18*(1+$G8)</f>
        <v>1.0404</v>
      </c>
      <c r="H18" s="296">
        <f>I18*(1+$H8)</f>
        <v>1.02</v>
      </c>
      <c r="I18" s="296">
        <v>1</v>
      </c>
      <c r="J18" s="296">
        <f>I18/(1+$J$8)</f>
        <v>0.98039215686274506</v>
      </c>
      <c r="K18" s="296">
        <f>J18/(1+$K$8)</f>
        <v>0.96116878123798533</v>
      </c>
      <c r="L18" s="296">
        <f>K18/(1+$L$8)</f>
        <v>0.94232233454704439</v>
      </c>
      <c r="M18" s="296">
        <f>L18/(1+$M$8)</f>
        <v>0.92384542602651409</v>
      </c>
      <c r="N18" s="296">
        <f>M18/(1+$N$8)</f>
        <v>0.90573080982991572</v>
      </c>
      <c r="O18" s="296">
        <f>N18/(1+$O$8)</f>
        <v>0.88797138218619187</v>
      </c>
      <c r="P18" s="296">
        <f>O18/(1+$P$8)</f>
        <v>0.87056017861391355</v>
      </c>
      <c r="Q18" s="296">
        <f>P18/(1+$Q$8)</f>
        <v>0.85349037119011129</v>
      </c>
      <c r="R18" s="296">
        <f>Q18/(1+$R$8)</f>
        <v>0.83675526587265814</v>
      </c>
      <c r="T18" s="234"/>
    </row>
    <row r="19" spans="1:21" ht="14.65" customHeight="1" x14ac:dyDescent="0.25">
      <c r="A19" s="235"/>
      <c r="B19" s="86" t="s">
        <v>278</v>
      </c>
      <c r="C19" s="296">
        <f t="shared" ref="C19:H19" si="2">C17*C18</f>
        <v>1.7135144600588463</v>
      </c>
      <c r="D19" s="296">
        <f t="shared" si="2"/>
        <v>1.5066962874638354</v>
      </c>
      <c r="E19" s="296">
        <f t="shared" si="2"/>
        <v>1.3384860665130118</v>
      </c>
      <c r="F19" s="296">
        <f t="shared" si="2"/>
        <v>1.242574245640512</v>
      </c>
      <c r="G19" s="296">
        <f t="shared" si="2"/>
        <v>1.1557970064</v>
      </c>
      <c r="H19" s="296">
        <f t="shared" si="2"/>
        <v>1.07508</v>
      </c>
      <c r="I19" s="296">
        <v>1</v>
      </c>
      <c r="J19" s="296">
        <f t="shared" ref="J19:R19" si="3">J17*J18</f>
        <v>0.9301633366819213</v>
      </c>
      <c r="K19" s="296">
        <f t="shared" si="3"/>
        <v>0.86520383290724523</v>
      </c>
      <c r="L19" s="296">
        <f t="shared" si="3"/>
        <v>0.80478088412699067</v>
      </c>
      <c r="M19" s="296">
        <f t="shared" si="3"/>
        <v>0.74857767247738827</v>
      </c>
      <c r="N19" s="296">
        <f t="shared" si="3"/>
        <v>0.69629950559715392</v>
      </c>
      <c r="O19" s="296">
        <f t="shared" si="3"/>
        <v>0.64767227145622086</v>
      </c>
      <c r="P19" s="296">
        <f t="shared" si="3"/>
        <v>0.60244100109407739</v>
      </c>
      <c r="Q19" s="296">
        <f t="shared" si="3"/>
        <v>0.56036853173166401</v>
      </c>
      <c r="R19" s="296">
        <f t="shared" si="3"/>
        <v>0.52123426324707378</v>
      </c>
      <c r="T19" s="234"/>
    </row>
    <row r="20" spans="1:21" ht="14.65" customHeight="1" x14ac:dyDescent="0.25">
      <c r="A20" s="235"/>
      <c r="T20" s="234"/>
    </row>
    <row r="21" spans="1:21" ht="14.65" customHeight="1" x14ac:dyDescent="0.25">
      <c r="A21" s="235"/>
      <c r="T21" s="234"/>
    </row>
    <row r="22" spans="1:21" ht="14.65" customHeight="1" x14ac:dyDescent="0.25">
      <c r="A22" s="235"/>
      <c r="B22" s="238" t="s">
        <v>174</v>
      </c>
      <c r="T22" s="234"/>
    </row>
    <row r="23" spans="1:21" ht="14.65" customHeight="1" x14ac:dyDescent="0.25">
      <c r="A23" s="235"/>
      <c r="B23" s="238" t="s">
        <v>279</v>
      </c>
      <c r="C23" s="297" t="s">
        <v>280</v>
      </c>
      <c r="D23" s="298" t="s">
        <v>281</v>
      </c>
      <c r="T23" s="234"/>
    </row>
    <row r="24" spans="1:21" ht="14.65" customHeight="1" x14ac:dyDescent="0.25">
      <c r="A24" s="235"/>
      <c r="B24" s="86" t="s">
        <v>175</v>
      </c>
      <c r="C24" s="299">
        <v>5</v>
      </c>
      <c r="D24" s="233" t="s">
        <v>176</v>
      </c>
      <c r="T24" s="234"/>
      <c r="U24" s="235" t="s">
        <v>177</v>
      </c>
    </row>
    <row r="25" spans="1:21" ht="14.65" customHeight="1" x14ac:dyDescent="0.25">
      <c r="A25" s="235"/>
      <c r="B25" s="86" t="s">
        <v>178</v>
      </c>
      <c r="C25" s="299">
        <v>0</v>
      </c>
      <c r="D25" s="233" t="s">
        <v>179</v>
      </c>
      <c r="T25" s="234"/>
      <c r="U25" s="235" t="s">
        <v>177</v>
      </c>
    </row>
    <row r="26" spans="1:21" ht="14.65" customHeight="1" x14ac:dyDescent="0.25">
      <c r="A26" s="235"/>
      <c r="C26" s="86">
        <v>1</v>
      </c>
      <c r="D26" s="86">
        <v>2</v>
      </c>
      <c r="E26" s="86">
        <v>3</v>
      </c>
      <c r="F26" s="86">
        <v>4</v>
      </c>
      <c r="G26" s="86">
        <v>5</v>
      </c>
      <c r="H26" s="86">
        <v>6</v>
      </c>
      <c r="I26" s="86">
        <v>7</v>
      </c>
      <c r="J26" s="86">
        <v>8</v>
      </c>
      <c r="K26" s="86">
        <v>9</v>
      </c>
      <c r="L26" s="86">
        <v>10</v>
      </c>
      <c r="M26" s="86">
        <v>11</v>
      </c>
      <c r="N26" s="86">
        <v>12</v>
      </c>
      <c r="O26" s="86">
        <v>13</v>
      </c>
      <c r="P26" s="86">
        <v>14</v>
      </c>
      <c r="Q26" s="86">
        <v>15</v>
      </c>
      <c r="R26" s="86">
        <v>16</v>
      </c>
      <c r="T26" s="234"/>
    </row>
    <row r="27" spans="1:21" ht="14.65" customHeight="1" x14ac:dyDescent="0.25">
      <c r="A27" s="235"/>
      <c r="C27" s="294" t="s">
        <v>161</v>
      </c>
      <c r="D27" s="294" t="s">
        <v>162</v>
      </c>
      <c r="E27" s="294" t="s">
        <v>163</v>
      </c>
      <c r="F27" s="294" t="s">
        <v>164</v>
      </c>
      <c r="G27" s="294" t="s">
        <v>165</v>
      </c>
      <c r="H27" s="294" t="s">
        <v>166</v>
      </c>
      <c r="I27" s="294" t="s">
        <v>167</v>
      </c>
      <c r="J27" s="294" t="s">
        <v>168</v>
      </c>
      <c r="K27" s="294" t="s">
        <v>169</v>
      </c>
      <c r="L27" s="294" t="s">
        <v>170</v>
      </c>
      <c r="M27" s="294" t="s">
        <v>171</v>
      </c>
      <c r="N27" s="294" t="s">
        <v>172</v>
      </c>
      <c r="O27" s="294" t="s">
        <v>173</v>
      </c>
      <c r="P27" s="294" t="s">
        <v>250</v>
      </c>
      <c r="Q27" s="294" t="s">
        <v>251</v>
      </c>
      <c r="R27" s="294" t="s">
        <v>298</v>
      </c>
      <c r="T27" s="234" t="s">
        <v>180</v>
      </c>
    </row>
    <row r="28" spans="1:21" ht="14.65" customHeight="1" x14ac:dyDescent="0.25">
      <c r="A28" s="235"/>
      <c r="B28" s="86" t="s">
        <v>181</v>
      </c>
      <c r="C28" s="240">
        <v>0</v>
      </c>
      <c r="D28" s="240">
        <v>0</v>
      </c>
      <c r="E28" s="240">
        <v>0</v>
      </c>
      <c r="F28" s="240">
        <v>0</v>
      </c>
      <c r="G28" s="240">
        <v>0</v>
      </c>
      <c r="H28" s="240">
        <v>0</v>
      </c>
      <c r="I28" s="240"/>
      <c r="T28" s="234"/>
      <c r="U28" s="235" t="s">
        <v>177</v>
      </c>
    </row>
    <row r="29" spans="1:21" ht="14.65" customHeight="1" x14ac:dyDescent="0.25">
      <c r="A29" s="235"/>
      <c r="B29" s="86" t="s">
        <v>182</v>
      </c>
      <c r="C29" s="241">
        <f>IF(C26=$C$24+7,-$C$25,0)</f>
        <v>0</v>
      </c>
      <c r="D29" s="241">
        <f t="shared" ref="D29:R29" si="4">IF(D26=$C$24+7,-$C$25,0)</f>
        <v>0</v>
      </c>
      <c r="E29" s="241">
        <f t="shared" si="4"/>
        <v>0</v>
      </c>
      <c r="F29" s="241">
        <f t="shared" si="4"/>
        <v>0</v>
      </c>
      <c r="G29" s="241">
        <f t="shared" si="4"/>
        <v>0</v>
      </c>
      <c r="H29" s="241">
        <f t="shared" si="4"/>
        <v>0</v>
      </c>
      <c r="I29" s="241"/>
      <c r="J29" s="241">
        <f t="shared" si="4"/>
        <v>0</v>
      </c>
      <c r="K29" s="241">
        <f t="shared" si="4"/>
        <v>0</v>
      </c>
      <c r="L29" s="241">
        <f t="shared" si="4"/>
        <v>0</v>
      </c>
      <c r="M29" s="241">
        <f t="shared" si="4"/>
        <v>0</v>
      </c>
      <c r="N29" s="241">
        <f t="shared" si="4"/>
        <v>0</v>
      </c>
      <c r="O29" s="241">
        <f t="shared" si="4"/>
        <v>0</v>
      </c>
      <c r="P29" s="241">
        <f t="shared" si="4"/>
        <v>0</v>
      </c>
      <c r="Q29" s="241">
        <f t="shared" si="4"/>
        <v>0</v>
      </c>
      <c r="R29" s="241">
        <f t="shared" si="4"/>
        <v>0</v>
      </c>
      <c r="T29" s="242"/>
      <c r="U29" s="235" t="s">
        <v>183</v>
      </c>
    </row>
    <row r="30" spans="1:21" ht="14.65" customHeight="1" x14ac:dyDescent="0.25">
      <c r="A30" s="235"/>
      <c r="B30" s="86" t="s">
        <v>184</v>
      </c>
      <c r="C30" s="241"/>
      <c r="D30" s="241"/>
      <c r="E30" s="241"/>
      <c r="F30" s="241"/>
      <c r="G30" s="241"/>
      <c r="H30" s="241"/>
      <c r="I30" s="241">
        <f>IF(C23="ROI",IF(I26&lt;$C$24+7,-$J35/I13,0),IF(C23="NI",IF(I26&lt;$C$24+7,-$J35/I18,0)))</f>
        <v>0</v>
      </c>
      <c r="J30" s="241">
        <f t="shared" ref="J30:R30" si="5">IF($C$23="ROI",IF(J26&lt;$C$24+7,-$J35/J13,0),IF($C$23="NI",IF(J26&lt;$C$24+7,-$J35/J18,0)))</f>
        <v>0</v>
      </c>
      <c r="K30" s="241">
        <f t="shared" si="5"/>
        <v>0</v>
      </c>
      <c r="L30" s="241">
        <f t="shared" si="5"/>
        <v>0</v>
      </c>
      <c r="M30" s="241">
        <f t="shared" si="5"/>
        <v>0</v>
      </c>
      <c r="N30" s="241">
        <f t="shared" si="5"/>
        <v>0</v>
      </c>
      <c r="O30" s="241">
        <f t="shared" si="5"/>
        <v>0</v>
      </c>
      <c r="P30" s="241">
        <f t="shared" si="5"/>
        <v>0</v>
      </c>
      <c r="Q30" s="241">
        <f t="shared" si="5"/>
        <v>0</v>
      </c>
      <c r="R30" s="241">
        <f t="shared" si="5"/>
        <v>0</v>
      </c>
      <c r="T30" s="242"/>
      <c r="U30" s="235" t="s">
        <v>183</v>
      </c>
    </row>
    <row r="31" spans="1:21" ht="14.65" customHeight="1" x14ac:dyDescent="0.25">
      <c r="A31" s="235"/>
      <c r="B31" s="86" t="s">
        <v>185</v>
      </c>
      <c r="C31" s="241">
        <f t="shared" ref="C31:R31" si="6">SUM(C28:C30)</f>
        <v>0</v>
      </c>
      <c r="D31" s="241">
        <f>SUM(D28:D30)</f>
        <v>0</v>
      </c>
      <c r="E31" s="241">
        <f t="shared" si="6"/>
        <v>0</v>
      </c>
      <c r="F31" s="241">
        <f t="shared" si="6"/>
        <v>0</v>
      </c>
      <c r="G31" s="241">
        <f t="shared" si="6"/>
        <v>0</v>
      </c>
      <c r="H31" s="241">
        <f t="shared" si="6"/>
        <v>0</v>
      </c>
      <c r="I31" s="241">
        <f t="shared" si="6"/>
        <v>0</v>
      </c>
      <c r="J31" s="241">
        <f t="shared" si="6"/>
        <v>0</v>
      </c>
      <c r="K31" s="241">
        <f t="shared" si="6"/>
        <v>0</v>
      </c>
      <c r="L31" s="241">
        <f t="shared" si="6"/>
        <v>0</v>
      </c>
      <c r="M31" s="241">
        <f t="shared" si="6"/>
        <v>0</v>
      </c>
      <c r="N31" s="241">
        <f t="shared" si="6"/>
        <v>0</v>
      </c>
      <c r="O31" s="241">
        <f t="shared" si="6"/>
        <v>0</v>
      </c>
      <c r="P31" s="241">
        <f t="shared" si="6"/>
        <v>0</v>
      </c>
      <c r="Q31" s="241">
        <f t="shared" si="6"/>
        <v>0</v>
      </c>
      <c r="R31" s="241">
        <f t="shared" si="6"/>
        <v>0</v>
      </c>
      <c r="T31" s="243" t="s">
        <v>186</v>
      </c>
      <c r="U31" s="235" t="s">
        <v>183</v>
      </c>
    </row>
    <row r="32" spans="1:21" ht="14.65" customHeight="1" x14ac:dyDescent="0.25">
      <c r="A32" s="235"/>
      <c r="B32" s="86" t="s">
        <v>252</v>
      </c>
      <c r="C32" s="241">
        <f>IF($C$23="ROI",C31*C14,IF($C$23="NI",C31*C19))</f>
        <v>0</v>
      </c>
      <c r="D32" s="241">
        <f t="shared" ref="D32:R32" si="7">IF($C$23="ROI",D31*D14,IF($C$23="NI",D31*D19))</f>
        <v>0</v>
      </c>
      <c r="E32" s="241">
        <f t="shared" si="7"/>
        <v>0</v>
      </c>
      <c r="F32" s="241">
        <f t="shared" si="7"/>
        <v>0</v>
      </c>
      <c r="G32" s="241">
        <f t="shared" si="7"/>
        <v>0</v>
      </c>
      <c r="H32" s="241">
        <f t="shared" si="7"/>
        <v>0</v>
      </c>
      <c r="I32" s="241">
        <f t="shared" si="7"/>
        <v>0</v>
      </c>
      <c r="J32" s="241">
        <f t="shared" si="7"/>
        <v>0</v>
      </c>
      <c r="K32" s="241">
        <f t="shared" si="7"/>
        <v>0</v>
      </c>
      <c r="L32" s="241">
        <f t="shared" si="7"/>
        <v>0</v>
      </c>
      <c r="M32" s="241">
        <f t="shared" si="7"/>
        <v>0</v>
      </c>
      <c r="N32" s="241">
        <f t="shared" si="7"/>
        <v>0</v>
      </c>
      <c r="O32" s="241">
        <f t="shared" si="7"/>
        <v>0</v>
      </c>
      <c r="P32" s="241">
        <f t="shared" si="7"/>
        <v>0</v>
      </c>
      <c r="Q32" s="241">
        <f t="shared" si="7"/>
        <v>0</v>
      </c>
      <c r="R32" s="241">
        <f t="shared" si="7"/>
        <v>0</v>
      </c>
      <c r="T32" s="244">
        <f>ABS(SUM(C32:R32))</f>
        <v>0</v>
      </c>
      <c r="U32" s="235" t="s">
        <v>183</v>
      </c>
    </row>
    <row r="33" spans="1:21" ht="14.65" customHeight="1" x14ac:dyDescent="0.25">
      <c r="A33" s="235"/>
      <c r="T33" s="234"/>
      <c r="U33" s="235" t="s">
        <v>183</v>
      </c>
    </row>
    <row r="34" spans="1:21" ht="14.65" customHeight="1" x14ac:dyDescent="0.25">
      <c r="A34" s="235"/>
      <c r="C34" s="245" t="s">
        <v>188</v>
      </c>
      <c r="D34" s="245" t="s">
        <v>189</v>
      </c>
      <c r="E34" s="245" t="s">
        <v>190</v>
      </c>
      <c r="F34" s="245" t="s">
        <v>191</v>
      </c>
      <c r="G34" s="245" t="s">
        <v>192</v>
      </c>
      <c r="H34" s="245" t="s">
        <v>193</v>
      </c>
      <c r="I34" s="245" t="s">
        <v>180</v>
      </c>
      <c r="T34" s="234"/>
    </row>
    <row r="35" spans="1:21" ht="14.65" customHeight="1" x14ac:dyDescent="0.25">
      <c r="A35" s="235"/>
      <c r="B35" s="86" t="s">
        <v>194</v>
      </c>
      <c r="C35" s="300">
        <f>IF($C$23="ROI",D28*D$14/SUMIF($I$26:$S$26,"&lt;="&amp;$C24+6,$I$12:$S$12),IF($C$23="NI",D28*D$19/SUMIF($I$26:$S$26,"&lt;="&amp;$C24+6,$I$17:$S$17)))</f>
        <v>0</v>
      </c>
      <c r="D35" s="300">
        <f>IF($C$23="ROI",E28*E$14/SUMIF($I$26:$S$26,"&lt;="&amp;$C24+6,$I$12:$S$12),IF($C$23="NI",E28*E$19/SUMIF($I$26:$S$26,"&lt;="&amp;$C24+6,$I$17:$S$17)))</f>
        <v>0</v>
      </c>
      <c r="E35" s="300">
        <f>IF($C$23="ROI",F28*F$14/SUMIF($I$26:$S$26,"&lt;="&amp;$C24+6,$I$12:$S$12),IF($C$23="NI",F28*F$19/SUMIF($I$26:$S$26,"&lt;="&amp;$C24+6,$I$17:$S$17)))</f>
        <v>0</v>
      </c>
      <c r="F35" s="300">
        <f>IF($C$23="ROI",G28*G$14/SUMIF($I$26:$S$26,"&lt;="&amp;$C24+6,$I$12:$S$12),IF($C$23="NI",G28*G$18/SUMIF($I$26:$S$26,"&lt;="&amp;$C24+6,$I$17:$S$17)))</f>
        <v>0</v>
      </c>
      <c r="G35" s="300">
        <f>IF($C$23="ROI",H28*H$14/SUMIF($I$26:$S$26,"&lt;="&amp;$C24+6,$I$12:$S$12),IF($C$23="NI",H28*H$19/SUMIF($I$26:$S$26,"&lt;="&amp;$C24+6,$I$17:$S$17)))</f>
        <v>0</v>
      </c>
      <c r="H35" s="300">
        <f>IF($C$23="ROI",I28*I$14/SUMIF($I$26:$S$26,"&lt;="&amp;$C24+6,$I$12:$S$12),IF($C$23="NI",I28*I$19/SUMIF($I$26:$S$26,"&lt;="&amp;$C24+6,$I$17:$S$17),0))</f>
        <v>0</v>
      </c>
      <c r="I35" s="300">
        <f>IF(C23="ROI",SUMPRODUCT($F$14:$S$14,F29:S29)/SUMIF(I26:S26,"&lt;="&amp;C24+6,$I$12:$S$12),IF(C23="NI",SUMPRODUCT($F$19:$S$19,F29:S29)/SUMIF(I26:S26,"&lt;="&amp;C24+6,$I$17:$S$17)))</f>
        <v>0</v>
      </c>
      <c r="J35" s="301">
        <f>SUM(C35:I35)</f>
        <v>0</v>
      </c>
      <c r="T35" s="234"/>
      <c r="U35" s="235" t="s">
        <v>183</v>
      </c>
    </row>
    <row r="36" spans="1:21" ht="14.65" customHeight="1" x14ac:dyDescent="0.25">
      <c r="A36" s="235"/>
      <c r="C36" s="248"/>
      <c r="D36" s="248"/>
      <c r="E36" s="248"/>
      <c r="F36" s="248"/>
      <c r="G36" s="248"/>
      <c r="H36" s="248"/>
      <c r="I36" s="248"/>
      <c r="J36" s="248"/>
      <c r="K36" s="248"/>
      <c r="T36" s="234"/>
    </row>
    <row r="37" spans="1:21" ht="14.65" customHeight="1" x14ac:dyDescent="0.25">
      <c r="A37" s="235"/>
      <c r="T37" s="234"/>
    </row>
    <row r="38" spans="1:21" ht="14.65" customHeight="1" x14ac:dyDescent="0.25">
      <c r="A38" s="235"/>
      <c r="T38" s="234"/>
    </row>
    <row r="39" spans="1:21" ht="14.65" customHeight="1" x14ac:dyDescent="0.25">
      <c r="A39" s="235"/>
      <c r="B39" s="238" t="s">
        <v>195</v>
      </c>
      <c r="T39" s="234"/>
    </row>
    <row r="40" spans="1:21" ht="14.65" customHeight="1" x14ac:dyDescent="0.25">
      <c r="A40" s="235"/>
      <c r="B40" s="238"/>
      <c r="T40" s="234"/>
    </row>
    <row r="41" spans="1:21" ht="14.65" customHeight="1" x14ac:dyDescent="0.25">
      <c r="A41" s="235"/>
      <c r="B41" s="86" t="s">
        <v>175</v>
      </c>
      <c r="C41" s="239">
        <v>5</v>
      </c>
      <c r="D41" s="233" t="s">
        <v>176</v>
      </c>
      <c r="T41" s="234"/>
      <c r="U41" s="235" t="s">
        <v>177</v>
      </c>
    </row>
    <row r="42" spans="1:21" ht="14.65" customHeight="1" x14ac:dyDescent="0.25">
      <c r="A42" s="235"/>
      <c r="B42" s="86" t="s">
        <v>178</v>
      </c>
      <c r="C42" s="239">
        <v>0</v>
      </c>
      <c r="D42" s="233" t="s">
        <v>179</v>
      </c>
      <c r="T42" s="234"/>
      <c r="U42" s="235" t="s">
        <v>177</v>
      </c>
    </row>
    <row r="43" spans="1:21" ht="14.65" customHeight="1" x14ac:dyDescent="0.25">
      <c r="A43" s="235"/>
      <c r="C43" s="86">
        <v>1</v>
      </c>
      <c r="D43" s="86">
        <v>2</v>
      </c>
      <c r="E43" s="86">
        <v>3</v>
      </c>
      <c r="F43" s="86">
        <v>4</v>
      </c>
      <c r="G43" s="86">
        <v>5</v>
      </c>
      <c r="H43" s="86">
        <v>6</v>
      </c>
      <c r="I43" s="86">
        <v>7</v>
      </c>
      <c r="J43" s="86">
        <v>8</v>
      </c>
      <c r="K43" s="86">
        <v>9</v>
      </c>
      <c r="L43" s="86">
        <v>10</v>
      </c>
      <c r="M43" s="86">
        <v>11</v>
      </c>
      <c r="N43" s="86">
        <v>12</v>
      </c>
      <c r="O43" s="86">
        <v>13</v>
      </c>
      <c r="P43" s="86">
        <v>14</v>
      </c>
      <c r="Q43" s="86">
        <v>15</v>
      </c>
      <c r="R43" s="86">
        <v>16</v>
      </c>
      <c r="T43" s="234"/>
    </row>
    <row r="44" spans="1:21" ht="14.65" customHeight="1" x14ac:dyDescent="0.25">
      <c r="A44" s="235"/>
      <c r="C44" s="294" t="s">
        <v>161</v>
      </c>
      <c r="D44" s="294" t="s">
        <v>162</v>
      </c>
      <c r="E44" s="294" t="s">
        <v>163</v>
      </c>
      <c r="F44" s="294" t="s">
        <v>164</v>
      </c>
      <c r="G44" s="294" t="s">
        <v>165</v>
      </c>
      <c r="H44" s="294" t="s">
        <v>166</v>
      </c>
      <c r="I44" s="294" t="s">
        <v>167</v>
      </c>
      <c r="J44" s="294" t="s">
        <v>168</v>
      </c>
      <c r="K44" s="294" t="s">
        <v>169</v>
      </c>
      <c r="L44" s="294" t="s">
        <v>170</v>
      </c>
      <c r="M44" s="294" t="s">
        <v>171</v>
      </c>
      <c r="N44" s="294" t="s">
        <v>172</v>
      </c>
      <c r="O44" s="294" t="s">
        <v>173</v>
      </c>
      <c r="P44" s="294" t="s">
        <v>250</v>
      </c>
      <c r="Q44" s="294" t="s">
        <v>251</v>
      </c>
      <c r="R44" s="294" t="s">
        <v>298</v>
      </c>
      <c r="T44" s="234" t="s">
        <v>180</v>
      </c>
    </row>
    <row r="45" spans="1:21" ht="14.65" customHeight="1" x14ac:dyDescent="0.25">
      <c r="A45" s="235"/>
      <c r="B45" s="86" t="s">
        <v>181</v>
      </c>
      <c r="C45" s="240">
        <v>0</v>
      </c>
      <c r="D45" s="240">
        <v>0</v>
      </c>
      <c r="E45" s="240">
        <v>0</v>
      </c>
      <c r="F45" s="240">
        <v>0</v>
      </c>
      <c r="G45" s="240">
        <v>0</v>
      </c>
      <c r="H45" s="240">
        <v>0</v>
      </c>
      <c r="I45" s="240"/>
      <c r="T45" s="234"/>
      <c r="U45" s="235" t="s">
        <v>177</v>
      </c>
    </row>
    <row r="46" spans="1:21" ht="14.65" customHeight="1" x14ac:dyDescent="0.25">
      <c r="A46" s="235"/>
      <c r="B46" s="86" t="s">
        <v>182</v>
      </c>
      <c r="C46" s="241">
        <f>IF(C43=$C$41+7,-$C$42,0)</f>
        <v>0</v>
      </c>
      <c r="D46" s="241">
        <f t="shared" ref="D46:R46" si="8">IF(D43=$C$41+7,-$C$42,0)</f>
        <v>0</v>
      </c>
      <c r="E46" s="241">
        <f t="shared" si="8"/>
        <v>0</v>
      </c>
      <c r="F46" s="241">
        <f t="shared" si="8"/>
        <v>0</v>
      </c>
      <c r="G46" s="241">
        <f t="shared" si="8"/>
        <v>0</v>
      </c>
      <c r="H46" s="241">
        <f t="shared" si="8"/>
        <v>0</v>
      </c>
      <c r="I46" s="241">
        <f t="shared" si="8"/>
        <v>0</v>
      </c>
      <c r="J46" s="241">
        <f t="shared" si="8"/>
        <v>0</v>
      </c>
      <c r="K46" s="241">
        <f t="shared" si="8"/>
        <v>0</v>
      </c>
      <c r="L46" s="241">
        <f t="shared" si="8"/>
        <v>0</v>
      </c>
      <c r="M46" s="241">
        <f t="shared" si="8"/>
        <v>0</v>
      </c>
      <c r="N46" s="241">
        <f t="shared" si="8"/>
        <v>0</v>
      </c>
      <c r="O46" s="241">
        <f t="shared" si="8"/>
        <v>0</v>
      </c>
      <c r="P46" s="241">
        <f t="shared" si="8"/>
        <v>0</v>
      </c>
      <c r="Q46" s="241">
        <f t="shared" si="8"/>
        <v>0</v>
      </c>
      <c r="R46" s="241">
        <f t="shared" si="8"/>
        <v>0</v>
      </c>
      <c r="T46" s="234"/>
      <c r="U46" s="235" t="s">
        <v>183</v>
      </c>
    </row>
    <row r="47" spans="1:21" ht="14.65" customHeight="1" x14ac:dyDescent="0.25">
      <c r="A47" s="235"/>
      <c r="B47" s="86" t="s">
        <v>184</v>
      </c>
      <c r="C47" s="241"/>
      <c r="D47" s="241"/>
      <c r="E47" s="241"/>
      <c r="F47" s="241"/>
      <c r="G47" s="241"/>
      <c r="H47" s="241"/>
      <c r="I47" s="241">
        <f t="shared" ref="I47:R47" si="9">IF($C$23="ROI",IF(I43&lt;$C$41+7,-$J52/I13,0),IF($C$23="NI",IF(I43&lt;$C$41+7,-$J52/I18,0)))</f>
        <v>0</v>
      </c>
      <c r="J47" s="241">
        <f t="shared" si="9"/>
        <v>0</v>
      </c>
      <c r="K47" s="241">
        <f t="shared" si="9"/>
        <v>0</v>
      </c>
      <c r="L47" s="241">
        <f t="shared" si="9"/>
        <v>0</v>
      </c>
      <c r="M47" s="241">
        <f t="shared" si="9"/>
        <v>0</v>
      </c>
      <c r="N47" s="241">
        <f t="shared" si="9"/>
        <v>0</v>
      </c>
      <c r="O47" s="241">
        <f t="shared" si="9"/>
        <v>0</v>
      </c>
      <c r="P47" s="241">
        <f t="shared" si="9"/>
        <v>0</v>
      </c>
      <c r="Q47" s="241">
        <f t="shared" si="9"/>
        <v>0</v>
      </c>
      <c r="R47" s="241">
        <f t="shared" si="9"/>
        <v>0</v>
      </c>
      <c r="T47" s="234"/>
      <c r="U47" s="235" t="s">
        <v>183</v>
      </c>
    </row>
    <row r="48" spans="1:21" ht="14.65" customHeight="1" x14ac:dyDescent="0.25">
      <c r="A48" s="235"/>
      <c r="B48" s="86" t="s">
        <v>185</v>
      </c>
      <c r="C48" s="241">
        <f t="shared" ref="C48:R48" si="10">SUM(C45:C47)</f>
        <v>0</v>
      </c>
      <c r="D48" s="241">
        <f t="shared" si="10"/>
        <v>0</v>
      </c>
      <c r="E48" s="241">
        <f t="shared" si="10"/>
        <v>0</v>
      </c>
      <c r="F48" s="241">
        <f t="shared" si="10"/>
        <v>0</v>
      </c>
      <c r="G48" s="241">
        <f t="shared" si="10"/>
        <v>0</v>
      </c>
      <c r="H48" s="241">
        <f t="shared" si="10"/>
        <v>0</v>
      </c>
      <c r="I48" s="241">
        <f>SUM(I45:I47)</f>
        <v>0</v>
      </c>
      <c r="J48" s="241">
        <f t="shared" si="10"/>
        <v>0</v>
      </c>
      <c r="K48" s="241">
        <f t="shared" si="10"/>
        <v>0</v>
      </c>
      <c r="L48" s="241">
        <f t="shared" si="10"/>
        <v>0</v>
      </c>
      <c r="M48" s="241">
        <f t="shared" si="10"/>
        <v>0</v>
      </c>
      <c r="N48" s="241">
        <f t="shared" si="10"/>
        <v>0</v>
      </c>
      <c r="O48" s="241">
        <f t="shared" si="10"/>
        <v>0</v>
      </c>
      <c r="P48" s="241">
        <f t="shared" si="10"/>
        <v>0</v>
      </c>
      <c r="Q48" s="241">
        <f t="shared" si="10"/>
        <v>0</v>
      </c>
      <c r="R48" s="241">
        <f t="shared" si="10"/>
        <v>0</v>
      </c>
      <c r="T48" s="243" t="s">
        <v>186</v>
      </c>
      <c r="U48" s="235" t="s">
        <v>183</v>
      </c>
    </row>
    <row r="49" spans="1:21" ht="14.65" customHeight="1" x14ac:dyDescent="0.25">
      <c r="A49" s="235"/>
      <c r="B49" s="86" t="s">
        <v>252</v>
      </c>
      <c r="C49" s="241">
        <f>IF($C$23="ROI",C48*C14,IF($C$23="NI",C48*C19))</f>
        <v>0</v>
      </c>
      <c r="D49" s="241">
        <f t="shared" ref="D49:R49" si="11">IF($C$23="ROI",D48*D14,IF($C$23="NI",D48*D19))</f>
        <v>0</v>
      </c>
      <c r="E49" s="241">
        <f t="shared" si="11"/>
        <v>0</v>
      </c>
      <c r="F49" s="241">
        <f t="shared" si="11"/>
        <v>0</v>
      </c>
      <c r="G49" s="241">
        <f t="shared" si="11"/>
        <v>0</v>
      </c>
      <c r="H49" s="241">
        <f t="shared" si="11"/>
        <v>0</v>
      </c>
      <c r="I49" s="241">
        <f t="shared" si="11"/>
        <v>0</v>
      </c>
      <c r="J49" s="241">
        <f t="shared" si="11"/>
        <v>0</v>
      </c>
      <c r="K49" s="241">
        <f t="shared" si="11"/>
        <v>0</v>
      </c>
      <c r="L49" s="241">
        <f t="shared" si="11"/>
        <v>0</v>
      </c>
      <c r="M49" s="241">
        <f t="shared" si="11"/>
        <v>0</v>
      </c>
      <c r="N49" s="241">
        <f t="shared" si="11"/>
        <v>0</v>
      </c>
      <c r="O49" s="241">
        <f t="shared" si="11"/>
        <v>0</v>
      </c>
      <c r="P49" s="241">
        <f t="shared" si="11"/>
        <v>0</v>
      </c>
      <c r="Q49" s="241">
        <f t="shared" si="11"/>
        <v>0</v>
      </c>
      <c r="R49" s="241">
        <f t="shared" si="11"/>
        <v>0</v>
      </c>
      <c r="T49" s="249">
        <v>0</v>
      </c>
      <c r="U49" s="235" t="s">
        <v>183</v>
      </c>
    </row>
    <row r="50" spans="1:21" ht="14.65" customHeight="1" x14ac:dyDescent="0.25">
      <c r="A50" s="235"/>
      <c r="S50" s="250"/>
      <c r="T50" s="249"/>
      <c r="U50" s="235" t="s">
        <v>183</v>
      </c>
    </row>
    <row r="51" spans="1:21" ht="14.65" customHeight="1" x14ac:dyDescent="0.25">
      <c r="A51" s="235"/>
      <c r="C51" s="245" t="s">
        <v>188</v>
      </c>
      <c r="D51" s="245" t="s">
        <v>189</v>
      </c>
      <c r="E51" s="245" t="s">
        <v>190</v>
      </c>
      <c r="F51" s="245" t="s">
        <v>191</v>
      </c>
      <c r="G51" s="245" t="s">
        <v>192</v>
      </c>
      <c r="H51" s="245" t="s">
        <v>193</v>
      </c>
      <c r="I51" s="245" t="s">
        <v>180</v>
      </c>
      <c r="T51" s="234"/>
    </row>
    <row r="52" spans="1:21" ht="14.65" customHeight="1" x14ac:dyDescent="0.25">
      <c r="A52" s="235"/>
      <c r="B52" s="86" t="s">
        <v>194</v>
      </c>
      <c r="C52" s="300">
        <f>IF(C23="ROI",D45*D$14/SUMIF($I$26:$S$26,"&lt;="&amp;$C41+6,$I$12:$S$12),IF(C23="NI",D45*D$19/SUMIF($I$26:$S$26,"&lt;="&amp;$C41+6,$I$17:$S$17)))</f>
        <v>0</v>
      </c>
      <c r="D52" s="300">
        <f>IF(C23="ROI",E45*E$14/SUMIF($I$26:$S$26,"&lt;="&amp;$C41+6,$I$12:$S$12),IF(C23="NI",E45*E$19/SUMIF($I$26:$S$26,"&lt;="&amp;$C41+6,$I$17:$S$17)))</f>
        <v>0</v>
      </c>
      <c r="E52" s="300">
        <f>IF(C23="ROI",F45*F$14/SUMIF($I$26:$S$26,"&lt;="&amp;$C41+6,$I$12:$S$12),IF(C23="NI",F45*F$19/SUMIF($I$26:$S$26,"&lt;="&amp;$C41+6,$I$17:$S$17)))</f>
        <v>0</v>
      </c>
      <c r="F52" s="300">
        <f>IF(C23="ROI",G45*G$14/SUMIF($I$26:$S$26,"&lt;="&amp;$C41+6,$I$12:$S$12),IF(C23="NI",G45*G$19/SUMIF($I$26:$S$26,"&lt;="&amp;$C41+6,$I$17:$S$17)))</f>
        <v>0</v>
      </c>
      <c r="G52" s="300">
        <f>IF(C23="ROI",H45*H$14/SUMIF($I$26:$S$26,"&lt;="&amp;$C41+6,$I$12:$S$12),IF(C23="NI",H45*H$19/SUMIF($I$26:$S$26,"&lt;="&amp;$C41+6,$I$17:$S$17)))</f>
        <v>0</v>
      </c>
      <c r="H52" s="300">
        <f>IF(C23="ROI",I45*I$14/SUMIF($I$26:$S$26,"&lt;="&amp;$C41+6,$I$12:$S$12),IF(C23="NI",I45*I$19/SUMIF($I$26:$S$26,"&lt;="&amp;$C41+6,$I$17:$S$17)))</f>
        <v>0</v>
      </c>
      <c r="I52" s="300">
        <f>IF($C$23="ROI",SUMPRODUCT($F$14:$S$14,F46:S46)/SUMIF(I43:S43,"&lt;="&amp;C41+6,$I$12:$S$12),IF($C$23="NI",SUMPRODUCT($F$19:$S$19,F46:S46)/SUMIF(I43:S43,"&lt;="&amp;C41+6,$I$17:$S$17)))</f>
        <v>0</v>
      </c>
      <c r="J52" s="301">
        <f>SUM(C52:I52)</f>
        <v>0</v>
      </c>
      <c r="T52" s="234"/>
      <c r="U52" s="235" t="s">
        <v>183</v>
      </c>
    </row>
    <row r="53" spans="1:21" ht="14.65" customHeight="1" x14ac:dyDescent="0.25">
      <c r="A53" s="235"/>
      <c r="F53" s="248"/>
      <c r="I53" s="248"/>
      <c r="T53" s="234"/>
    </row>
    <row r="54" spans="1:21" ht="14.65" customHeight="1" x14ac:dyDescent="0.25">
      <c r="A54" s="235"/>
      <c r="E54" s="251"/>
      <c r="T54" s="234"/>
    </row>
    <row r="55" spans="1:21" ht="14.65" customHeight="1" x14ac:dyDescent="0.25">
      <c r="A55" s="235"/>
      <c r="B55" s="238" t="s">
        <v>196</v>
      </c>
      <c r="T55" s="234"/>
    </row>
    <row r="56" spans="1:21" ht="15" customHeight="1" thickBot="1" x14ac:dyDescent="0.3">
      <c r="A56" s="235"/>
      <c r="T56" s="234"/>
    </row>
    <row r="57" spans="1:21" ht="14.65" customHeight="1" x14ac:dyDescent="0.25">
      <c r="A57" s="252"/>
      <c r="B57" s="253" t="s">
        <v>197</v>
      </c>
      <c r="C57" s="254" t="s">
        <v>198</v>
      </c>
      <c r="D57" s="255"/>
      <c r="T57" s="234"/>
    </row>
    <row r="58" spans="1:21" ht="14.65" customHeight="1" x14ac:dyDescent="0.25">
      <c r="A58" s="252"/>
      <c r="B58" s="256" t="s">
        <v>199</v>
      </c>
      <c r="C58" s="257" t="s">
        <v>167</v>
      </c>
      <c r="D58" s="258"/>
      <c r="T58" s="234"/>
    </row>
    <row r="59" spans="1:21" ht="14.65" customHeight="1" x14ac:dyDescent="0.25">
      <c r="A59" s="252"/>
      <c r="B59" s="256" t="s">
        <v>174</v>
      </c>
      <c r="C59" s="259">
        <f>J35</f>
        <v>0</v>
      </c>
      <c r="D59" s="258"/>
      <c r="T59" s="234"/>
    </row>
    <row r="60" spans="1:21" ht="14.65" customHeight="1" x14ac:dyDescent="0.25">
      <c r="A60" s="252"/>
      <c r="B60" s="256" t="s">
        <v>195</v>
      </c>
      <c r="C60" s="259">
        <f>J52</f>
        <v>0</v>
      </c>
      <c r="D60" s="258"/>
      <c r="T60" s="234"/>
    </row>
    <row r="61" spans="1:21" ht="14.65" customHeight="1" x14ac:dyDescent="0.25">
      <c r="A61" s="252"/>
      <c r="B61" s="256" t="s">
        <v>200</v>
      </c>
      <c r="C61" s="1"/>
      <c r="D61" s="258"/>
      <c r="T61" s="234"/>
    </row>
    <row r="62" spans="1:21" ht="14.65" customHeight="1" x14ac:dyDescent="0.25">
      <c r="A62" s="252"/>
      <c r="B62" s="256"/>
      <c r="C62" s="1"/>
      <c r="D62" s="258"/>
      <c r="T62" s="234"/>
    </row>
    <row r="63" spans="1:21" ht="15" customHeight="1" thickBot="1" x14ac:dyDescent="0.3">
      <c r="A63" s="252"/>
      <c r="B63" s="260" t="s">
        <v>306</v>
      </c>
      <c r="C63" s="261">
        <f>SUM(C59:C60)</f>
        <v>0</v>
      </c>
      <c r="D63" s="258"/>
      <c r="T63" s="234"/>
    </row>
    <row r="64" spans="1:21" ht="15.4" customHeight="1" thickTop="1" thickBot="1" x14ac:dyDescent="0.3">
      <c r="A64" s="252"/>
      <c r="B64" s="260"/>
      <c r="C64" s="262"/>
      <c r="D64" s="258"/>
      <c r="T64" s="234"/>
    </row>
    <row r="65" spans="1:20" ht="15.4" customHeight="1" thickTop="1" thickBot="1" x14ac:dyDescent="0.3">
      <c r="A65" s="263"/>
      <c r="B65" s="264"/>
      <c r="C65" s="265"/>
      <c r="D65" s="266"/>
      <c r="E65" s="267"/>
      <c r="T65" s="234"/>
    </row>
    <row r="66" spans="1:20" ht="15" customHeight="1" thickBot="1" x14ac:dyDescent="0.3">
      <c r="A66" s="268"/>
      <c r="B66" s="269"/>
      <c r="C66" s="269"/>
      <c r="D66" s="269"/>
      <c r="E66" s="269"/>
      <c r="F66" s="270"/>
      <c r="G66" s="270"/>
      <c r="H66" s="270"/>
      <c r="I66" s="270"/>
      <c r="J66" s="270"/>
      <c r="K66" s="270"/>
      <c r="L66" s="270"/>
      <c r="M66" s="270"/>
      <c r="N66" s="270"/>
      <c r="O66" s="270"/>
      <c r="P66" s="270"/>
      <c r="Q66" s="270"/>
      <c r="R66" s="270"/>
      <c r="S66" s="270"/>
      <c r="T66" s="271"/>
    </row>
    <row r="69" spans="1:20" ht="14.65" customHeight="1" x14ac:dyDescent="0.25">
      <c r="C69" s="86" t="s">
        <v>18</v>
      </c>
    </row>
  </sheetData>
  <conditionalFormatting sqref="T32">
    <cfRule type="cellIs" dxfId="8" priority="1" operator="greaterThan">
      <formula>0.5</formula>
    </cfRule>
  </conditionalFormatting>
  <dataValidations count="1">
    <dataValidation type="list" allowBlank="1" showInputMessage="1" showErrorMessage="1" sqref="C23" xr:uid="{07396F38-9B2A-4A5D-8BC5-9BC2E7B516AD}">
      <formula1>"ROI, NI"</formula1>
    </dataValidation>
  </dataValidation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2E5A-3D9C-49F7-9EE3-D6B204FCC9E7}">
  <dimension ref="A1:T74"/>
  <sheetViews>
    <sheetView zoomScaleNormal="100" workbookViewId="0">
      <selection activeCell="D9" sqref="D9:F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19" ht="18.399999999999999" customHeight="1" x14ac:dyDescent="0.3">
      <c r="A1" s="232" t="s">
        <v>249</v>
      </c>
      <c r="B1" s="233"/>
      <c r="S1" s="234"/>
    </row>
    <row r="2" spans="1:19" ht="14.65" customHeight="1" x14ac:dyDescent="0.25">
      <c r="A2" s="235"/>
      <c r="B2" s="233"/>
      <c r="S2" s="234"/>
    </row>
    <row r="3" spans="1:19" ht="44.25" customHeight="1" x14ac:dyDescent="0.25">
      <c r="A3" s="235"/>
      <c r="B3" s="339" t="s">
        <v>299</v>
      </c>
      <c r="C3" s="339"/>
      <c r="D3" s="339"/>
      <c r="E3" s="339"/>
      <c r="F3" s="339"/>
      <c r="G3" s="339"/>
      <c r="H3" s="339"/>
      <c r="I3" s="339"/>
      <c r="J3" s="339"/>
      <c r="K3" s="339"/>
      <c r="L3" s="339"/>
      <c r="M3" s="339"/>
      <c r="S3" s="234"/>
    </row>
    <row r="4" spans="1:19" ht="14.65" customHeight="1" x14ac:dyDescent="0.25">
      <c r="A4" s="235"/>
      <c r="B4" s="233"/>
      <c r="C4" s="309" t="s">
        <v>160</v>
      </c>
      <c r="D4" s="309" t="s">
        <v>161</v>
      </c>
      <c r="E4" s="309" t="s">
        <v>162</v>
      </c>
      <c r="F4" s="309" t="s">
        <v>163</v>
      </c>
      <c r="G4" s="309" t="s">
        <v>164</v>
      </c>
      <c r="H4" s="309" t="s">
        <v>165</v>
      </c>
      <c r="I4" s="309" t="s">
        <v>166</v>
      </c>
      <c r="J4" s="309" t="s">
        <v>167</v>
      </c>
      <c r="K4" s="309" t="s">
        <v>168</v>
      </c>
      <c r="L4" s="309" t="s">
        <v>169</v>
      </c>
      <c r="M4" s="309" t="s">
        <v>170</v>
      </c>
      <c r="N4" s="309" t="s">
        <v>171</v>
      </c>
      <c r="O4" s="309" t="s">
        <v>172</v>
      </c>
      <c r="P4" s="309" t="s">
        <v>173</v>
      </c>
      <c r="Q4" s="309" t="s">
        <v>250</v>
      </c>
      <c r="R4" s="309" t="s">
        <v>251</v>
      </c>
      <c r="S4" s="294"/>
    </row>
    <row r="5" spans="1:19" ht="14.65" customHeight="1" x14ac:dyDescent="0.25">
      <c r="A5" s="235"/>
      <c r="B5" s="86" t="s">
        <v>269</v>
      </c>
      <c r="C5" s="295">
        <v>5.3999999999999999E-2</v>
      </c>
      <c r="D5" s="295">
        <v>5.3999999999999999E-2</v>
      </c>
      <c r="E5" s="295">
        <v>5.3999999999999999E-2</v>
      </c>
      <c r="F5" s="295">
        <v>5.3999999999999999E-2</v>
      </c>
      <c r="G5" s="295">
        <v>5.3999999999999999E-2</v>
      </c>
      <c r="H5" s="295">
        <v>5.3999999999999999E-2</v>
      </c>
      <c r="I5" s="295">
        <v>5.3999999999999999E-2</v>
      </c>
      <c r="J5" s="295">
        <v>5.3999999999999999E-2</v>
      </c>
      <c r="K5" s="295">
        <v>5.3999999999999999E-2</v>
      </c>
      <c r="L5" s="295">
        <v>5.3999999999999999E-2</v>
      </c>
      <c r="M5" s="295">
        <v>5.3999999999999999E-2</v>
      </c>
      <c r="N5" s="295">
        <v>5.3999999999999999E-2</v>
      </c>
      <c r="O5" s="295">
        <v>5.3999999999999999E-2</v>
      </c>
      <c r="P5" s="295">
        <v>5.3999999999999999E-2</v>
      </c>
      <c r="Q5" s="295">
        <v>5.3999999999999999E-2</v>
      </c>
      <c r="R5" s="295">
        <v>5.3999999999999999E-2</v>
      </c>
    </row>
    <row r="6" spans="1:19" ht="14.65" customHeight="1" x14ac:dyDescent="0.25">
      <c r="A6" s="235"/>
      <c r="B6" s="86" t="s">
        <v>270</v>
      </c>
      <c r="C6" s="295">
        <v>0.02</v>
      </c>
      <c r="D6" s="295">
        <v>8.1000000000000003E-2</v>
      </c>
      <c r="E6" s="295">
        <v>5.1999999999999998E-2</v>
      </c>
      <c r="F6" s="295">
        <v>0.02</v>
      </c>
      <c r="G6" s="295">
        <v>0.02</v>
      </c>
      <c r="H6" s="295">
        <v>0.02</v>
      </c>
      <c r="I6" s="295">
        <v>0.02</v>
      </c>
      <c r="J6" s="295">
        <v>0.02</v>
      </c>
      <c r="K6" s="295">
        <v>0.02</v>
      </c>
      <c r="L6" s="295">
        <v>0.02</v>
      </c>
      <c r="M6" s="295">
        <v>0.02</v>
      </c>
      <c r="N6" s="295">
        <v>0.02</v>
      </c>
      <c r="O6" s="295">
        <v>0.02</v>
      </c>
      <c r="P6" s="295">
        <v>0.02</v>
      </c>
      <c r="Q6" s="295">
        <v>0.02</v>
      </c>
      <c r="R6" s="295">
        <v>0.02</v>
      </c>
    </row>
    <row r="7" spans="1:19" ht="14.65" customHeight="1" x14ac:dyDescent="0.25">
      <c r="A7" s="235"/>
      <c r="B7" s="86"/>
      <c r="C7" s="86"/>
      <c r="D7" s="86"/>
      <c r="E7" s="86"/>
      <c r="F7" s="86"/>
      <c r="G7" s="86"/>
      <c r="H7" s="86"/>
      <c r="I7" s="86"/>
      <c r="J7" s="86"/>
      <c r="K7" s="86"/>
      <c r="L7" s="86"/>
      <c r="M7" s="86"/>
      <c r="N7" s="86"/>
      <c r="O7" s="86"/>
      <c r="P7" s="86"/>
      <c r="Q7" s="86"/>
      <c r="R7" s="86"/>
    </row>
    <row r="8" spans="1:19" ht="14.65" customHeight="1" x14ac:dyDescent="0.25">
      <c r="A8" s="235"/>
      <c r="B8" s="86" t="s">
        <v>271</v>
      </c>
      <c r="C8" s="295">
        <v>5.3999999999999999E-2</v>
      </c>
      <c r="D8" s="295">
        <v>5.3999999999999999E-2</v>
      </c>
      <c r="E8" s="295">
        <v>5.3999999999999999E-2</v>
      </c>
      <c r="F8" s="295">
        <v>5.3999999999999999E-2</v>
      </c>
      <c r="G8" s="295">
        <v>5.3999999999999999E-2</v>
      </c>
      <c r="H8" s="295">
        <v>5.3999999999999999E-2</v>
      </c>
      <c r="I8" s="295">
        <v>5.3999999999999999E-2</v>
      </c>
      <c r="J8" s="295">
        <v>5.3999999999999999E-2</v>
      </c>
      <c r="K8" s="295">
        <v>5.3999999999999999E-2</v>
      </c>
      <c r="L8" s="295">
        <v>5.3999999999999999E-2</v>
      </c>
      <c r="M8" s="295">
        <v>5.3999999999999999E-2</v>
      </c>
      <c r="N8" s="295">
        <v>5.3999999999999999E-2</v>
      </c>
      <c r="O8" s="295">
        <v>5.3999999999999999E-2</v>
      </c>
      <c r="P8" s="295">
        <v>5.3999999999999999E-2</v>
      </c>
      <c r="Q8" s="295">
        <v>5.3999999999999999E-2</v>
      </c>
      <c r="R8" s="295">
        <v>5.3999999999999999E-2</v>
      </c>
    </row>
    <row r="9" spans="1:19" ht="14.65" customHeight="1" x14ac:dyDescent="0.25">
      <c r="A9" s="235"/>
      <c r="B9" s="86" t="s">
        <v>272</v>
      </c>
      <c r="C9" s="295">
        <v>0.02</v>
      </c>
      <c r="D9" s="295">
        <v>7.9000000000000001E-2</v>
      </c>
      <c r="E9" s="295">
        <v>6.8000000000000005E-2</v>
      </c>
      <c r="F9" s="295">
        <v>2.1999999999999999E-2</v>
      </c>
      <c r="G9" s="295">
        <v>0.02</v>
      </c>
      <c r="H9" s="295">
        <v>0.02</v>
      </c>
      <c r="I9" s="295">
        <v>0.02</v>
      </c>
      <c r="J9" s="295">
        <v>0.02</v>
      </c>
      <c r="K9" s="295">
        <v>0.02</v>
      </c>
      <c r="L9" s="295">
        <v>0.02</v>
      </c>
      <c r="M9" s="295">
        <v>0.02</v>
      </c>
      <c r="N9" s="295">
        <v>0.02</v>
      </c>
      <c r="O9" s="295">
        <v>0.02</v>
      </c>
      <c r="P9" s="295">
        <v>0.02</v>
      </c>
      <c r="Q9" s="295">
        <v>0.02</v>
      </c>
      <c r="R9" s="295">
        <v>0.02</v>
      </c>
    </row>
    <row r="10" spans="1:19" ht="14.65" customHeight="1" x14ac:dyDescent="0.25">
      <c r="A10" s="235"/>
      <c r="B10" s="86"/>
      <c r="C10" s="295"/>
      <c r="S10" s="234"/>
    </row>
    <row r="11" spans="1:19" ht="14.65" customHeight="1" x14ac:dyDescent="0.25">
      <c r="A11" s="235"/>
      <c r="C11" s="236"/>
      <c r="D11" s="236"/>
      <c r="E11" s="236"/>
      <c r="S11" s="234"/>
    </row>
    <row r="12" spans="1:19" ht="14.65" customHeight="1" x14ac:dyDescent="0.25">
      <c r="A12" s="235"/>
      <c r="C12" s="309" t="s">
        <v>160</v>
      </c>
      <c r="D12" s="309" t="s">
        <v>161</v>
      </c>
      <c r="E12" s="309" t="s">
        <v>162</v>
      </c>
      <c r="F12" s="309" t="s">
        <v>163</v>
      </c>
      <c r="G12" s="309" t="s">
        <v>164</v>
      </c>
      <c r="H12" s="309" t="s">
        <v>165</v>
      </c>
      <c r="I12" s="309" t="s">
        <v>166</v>
      </c>
      <c r="J12" s="309" t="s">
        <v>167</v>
      </c>
      <c r="K12" s="309" t="s">
        <v>168</v>
      </c>
      <c r="L12" s="309" t="s">
        <v>169</v>
      </c>
      <c r="M12" s="309" t="s">
        <v>170</v>
      </c>
      <c r="N12" s="309" t="s">
        <v>171</v>
      </c>
      <c r="O12" s="309" t="s">
        <v>172</v>
      </c>
      <c r="P12" s="309" t="s">
        <v>173</v>
      </c>
      <c r="Q12" s="309" t="s">
        <v>250</v>
      </c>
      <c r="R12" s="309" t="s">
        <v>251</v>
      </c>
      <c r="S12" s="234"/>
    </row>
    <row r="13" spans="1:19" ht="14.65" customHeight="1" x14ac:dyDescent="0.25">
      <c r="A13" s="235"/>
      <c r="B13" s="86" t="s">
        <v>273</v>
      </c>
      <c r="C13" s="296">
        <f t="shared" ref="C13:G14" si="0">D13*(1+C5)</f>
        <v>1.3710196056250556</v>
      </c>
      <c r="D13" s="296">
        <f t="shared" si="0"/>
        <v>1.3007776144450243</v>
      </c>
      <c r="E13" s="296">
        <f t="shared" si="0"/>
        <v>1.2341343590560001</v>
      </c>
      <c r="F13" s="296">
        <f t="shared" si="0"/>
        <v>1.1709054640000001</v>
      </c>
      <c r="G13" s="296">
        <f t="shared" si="0"/>
        <v>1.110916</v>
      </c>
      <c r="H13" s="296">
        <f>I13*(1+H5)</f>
        <v>1.054</v>
      </c>
      <c r="I13" s="296">
        <v>1</v>
      </c>
      <c r="J13" s="296">
        <f>I13/(1+J5)</f>
        <v>0.94876660341555974</v>
      </c>
      <c r="K13" s="296">
        <f t="shared" ref="K13:R14" si="1">J13/(1+K5)</f>
        <v>0.90015806775669804</v>
      </c>
      <c r="L13" s="296">
        <f t="shared" si="1"/>
        <v>0.85403991248263567</v>
      </c>
      <c r="M13" s="296">
        <f t="shared" si="1"/>
        <v>0.8102845469474721</v>
      </c>
      <c r="N13" s="296">
        <f t="shared" si="1"/>
        <v>0.76877091740746872</v>
      </c>
      <c r="O13" s="296">
        <f t="shared" si="1"/>
        <v>0.72938417211334794</v>
      </c>
      <c r="P13" s="296">
        <f t="shared" si="1"/>
        <v>0.6920153435610511</v>
      </c>
      <c r="Q13" s="296">
        <f t="shared" si="1"/>
        <v>0.65656104702187013</v>
      </c>
      <c r="R13" s="296">
        <f t="shared" si="1"/>
        <v>0.62292319451790334</v>
      </c>
      <c r="S13" s="234"/>
    </row>
    <row r="14" spans="1:19" ht="14.65" customHeight="1" x14ac:dyDescent="0.25">
      <c r="A14" s="235"/>
      <c r="B14" s="86" t="s">
        <v>274</v>
      </c>
      <c r="C14" s="296">
        <f t="shared" si="0"/>
        <v>1.2309548415379201</v>
      </c>
      <c r="D14" s="296">
        <f t="shared" si="0"/>
        <v>1.206818472096</v>
      </c>
      <c r="E14" s="296">
        <f t="shared" si="0"/>
        <v>1.116390816</v>
      </c>
      <c r="F14" s="296">
        <f t="shared" si="0"/>
        <v>1.0612079999999999</v>
      </c>
      <c r="G14" s="296">
        <f t="shared" si="0"/>
        <v>1.0404</v>
      </c>
      <c r="H14" s="296">
        <f>I14*(1+H6)</f>
        <v>1.02</v>
      </c>
      <c r="I14" s="296">
        <v>1</v>
      </c>
      <c r="J14" s="296">
        <f>I14/(1+J6)</f>
        <v>0.98039215686274506</v>
      </c>
      <c r="K14" s="296">
        <f t="shared" si="1"/>
        <v>0.96116878123798533</v>
      </c>
      <c r="L14" s="296">
        <f t="shared" si="1"/>
        <v>0.94232233454704439</v>
      </c>
      <c r="M14" s="296">
        <f t="shared" si="1"/>
        <v>0.92384542602651409</v>
      </c>
      <c r="N14" s="296">
        <f t="shared" si="1"/>
        <v>0.90573080982991572</v>
      </c>
      <c r="O14" s="296">
        <f t="shared" si="1"/>
        <v>0.88797138218619187</v>
      </c>
      <c r="P14" s="296">
        <f t="shared" si="1"/>
        <v>0.87056017861391355</v>
      </c>
      <c r="Q14" s="296">
        <f t="shared" si="1"/>
        <v>0.85349037119011129</v>
      </c>
      <c r="R14" s="296">
        <f t="shared" si="1"/>
        <v>0.83675526587265814</v>
      </c>
      <c r="S14" s="234"/>
    </row>
    <row r="15" spans="1:19" ht="14.65" customHeight="1" x14ac:dyDescent="0.25">
      <c r="A15" s="235"/>
      <c r="B15" s="86" t="s">
        <v>275</v>
      </c>
      <c r="C15" s="296">
        <f t="shared" ref="C15:H15" si="2">C13*C14</f>
        <v>1.6876632213875722</v>
      </c>
      <c r="D15" s="296">
        <f t="shared" si="2"/>
        <v>1.569802453201224</v>
      </c>
      <c r="E15" s="296">
        <f t="shared" si="2"/>
        <v>1.377776264160165</v>
      </c>
      <c r="F15" s="296">
        <f t="shared" si="2"/>
        <v>1.242574245640512</v>
      </c>
      <c r="G15" s="296">
        <f t="shared" si="2"/>
        <v>1.1557970064</v>
      </c>
      <c r="H15" s="296">
        <f t="shared" si="2"/>
        <v>1.07508</v>
      </c>
      <c r="I15" s="296">
        <v>1</v>
      </c>
      <c r="J15" s="296">
        <f t="shared" ref="J15:R15" si="3">J13*J14</f>
        <v>0.9301633366819213</v>
      </c>
      <c r="K15" s="296">
        <f t="shared" si="3"/>
        <v>0.86520383290724523</v>
      </c>
      <c r="L15" s="296">
        <f t="shared" si="3"/>
        <v>0.80478088412699067</v>
      </c>
      <c r="M15" s="296">
        <f t="shared" si="3"/>
        <v>0.74857767247738827</v>
      </c>
      <c r="N15" s="296">
        <f t="shared" si="3"/>
        <v>0.69629950559715392</v>
      </c>
      <c r="O15" s="296">
        <f t="shared" si="3"/>
        <v>0.64767227145622086</v>
      </c>
      <c r="P15" s="296">
        <f t="shared" si="3"/>
        <v>0.60244100109407739</v>
      </c>
      <c r="Q15" s="296">
        <f t="shared" si="3"/>
        <v>0.56036853173166401</v>
      </c>
      <c r="R15" s="296">
        <f t="shared" si="3"/>
        <v>0.52123426324707378</v>
      </c>
      <c r="S15" s="234"/>
    </row>
    <row r="16" spans="1:19" ht="14.65" customHeight="1" x14ac:dyDescent="0.25">
      <c r="A16" s="235"/>
      <c r="B16" s="86"/>
      <c r="C16" s="296"/>
      <c r="D16" s="296"/>
      <c r="E16" s="296"/>
      <c r="F16" s="296"/>
      <c r="G16" s="296"/>
      <c r="H16" s="296"/>
      <c r="I16" s="296"/>
      <c r="J16" s="296"/>
      <c r="K16" s="296"/>
      <c r="L16" s="296"/>
      <c r="M16" s="296"/>
      <c r="N16" s="296"/>
      <c r="O16" s="296"/>
      <c r="P16" s="296"/>
      <c r="Q16" s="296"/>
      <c r="R16" s="296"/>
      <c r="S16" s="234"/>
    </row>
    <row r="17" spans="1:20" ht="14.65" customHeight="1" x14ac:dyDescent="0.25">
      <c r="A17" s="235"/>
      <c r="C17" s="309" t="s">
        <v>160</v>
      </c>
      <c r="D17" s="309" t="s">
        <v>161</v>
      </c>
      <c r="E17" s="309" t="s">
        <v>162</v>
      </c>
      <c r="F17" s="309" t="s">
        <v>163</v>
      </c>
      <c r="G17" s="309" t="s">
        <v>164</v>
      </c>
      <c r="H17" s="309" t="s">
        <v>165</v>
      </c>
      <c r="I17" s="309" t="s">
        <v>166</v>
      </c>
      <c r="J17" s="309" t="s">
        <v>167</v>
      </c>
      <c r="K17" s="309" t="s">
        <v>168</v>
      </c>
      <c r="L17" s="309" t="s">
        <v>169</v>
      </c>
      <c r="M17" s="309" t="s">
        <v>170</v>
      </c>
      <c r="N17" s="309" t="s">
        <v>171</v>
      </c>
      <c r="O17" s="309" t="s">
        <v>172</v>
      </c>
      <c r="P17" s="309" t="s">
        <v>173</v>
      </c>
      <c r="Q17" s="309" t="s">
        <v>250</v>
      </c>
      <c r="R17" s="309" t="s">
        <v>251</v>
      </c>
      <c r="S17" s="234"/>
    </row>
    <row r="18" spans="1:20" ht="14.65" customHeight="1" x14ac:dyDescent="0.25">
      <c r="A18" s="235"/>
      <c r="B18" s="86" t="s">
        <v>276</v>
      </c>
      <c r="C18" s="296">
        <f t="shared" ref="C18:H18" si="4">D18*(1+C8)</f>
        <v>1.3710196056250556</v>
      </c>
      <c r="D18" s="296">
        <f t="shared" si="4"/>
        <v>1.3007776144450243</v>
      </c>
      <c r="E18" s="296">
        <f t="shared" si="4"/>
        <v>1.2341343590560001</v>
      </c>
      <c r="F18" s="296">
        <f t="shared" si="4"/>
        <v>1.1709054640000001</v>
      </c>
      <c r="G18" s="296">
        <f t="shared" si="4"/>
        <v>1.110916</v>
      </c>
      <c r="H18" s="296">
        <f t="shared" si="4"/>
        <v>1.054</v>
      </c>
      <c r="I18" s="296">
        <v>1</v>
      </c>
      <c r="J18" s="296">
        <f>I18/(1+J8)</f>
        <v>0.94876660341555974</v>
      </c>
      <c r="K18" s="296">
        <f t="shared" ref="K18:R19" si="5">J18/(1+K8)</f>
        <v>0.90015806775669804</v>
      </c>
      <c r="L18" s="296">
        <f t="shared" si="5"/>
        <v>0.85403991248263567</v>
      </c>
      <c r="M18" s="296">
        <f t="shared" si="5"/>
        <v>0.8102845469474721</v>
      </c>
      <c r="N18" s="296">
        <f t="shared" si="5"/>
        <v>0.76877091740746872</v>
      </c>
      <c r="O18" s="296">
        <f t="shared" si="5"/>
        <v>0.72938417211334794</v>
      </c>
      <c r="P18" s="296">
        <f t="shared" si="5"/>
        <v>0.6920153435610511</v>
      </c>
      <c r="Q18" s="296">
        <f t="shared" si="5"/>
        <v>0.65656104702187013</v>
      </c>
      <c r="R18" s="296">
        <f t="shared" si="5"/>
        <v>0.62292319451790334</v>
      </c>
      <c r="S18" s="234"/>
    </row>
    <row r="19" spans="1:20" ht="14.65" customHeight="1" x14ac:dyDescent="0.25">
      <c r="A19" s="235"/>
      <c r="B19" s="86" t="s">
        <v>277</v>
      </c>
      <c r="C19" s="296">
        <f>D19*(1+D9)</f>
        <v>1.2498103258542721</v>
      </c>
      <c r="D19" s="296">
        <f>E19*(1+E9)</f>
        <v>1.158304287168</v>
      </c>
      <c r="E19" s="296">
        <f>F19*(1+F9)</f>
        <v>1.0845545759999999</v>
      </c>
      <c r="F19" s="296">
        <f>G19*(1+G9)</f>
        <v>1.0612079999999999</v>
      </c>
      <c r="G19" s="296">
        <f>H19*(1+H9)</f>
        <v>1.0404</v>
      </c>
      <c r="H19" s="296">
        <f>I19*(1+H9)</f>
        <v>1.02</v>
      </c>
      <c r="I19" s="296">
        <v>1</v>
      </c>
      <c r="J19" s="296">
        <f>I19/(1+J9)</f>
        <v>0.98039215686274506</v>
      </c>
      <c r="K19" s="296">
        <f t="shared" si="5"/>
        <v>0.96116878123798533</v>
      </c>
      <c r="L19" s="296">
        <f t="shared" si="5"/>
        <v>0.94232233454704439</v>
      </c>
      <c r="M19" s="296">
        <f t="shared" si="5"/>
        <v>0.92384542602651409</v>
      </c>
      <c r="N19" s="296">
        <f t="shared" si="5"/>
        <v>0.90573080982991572</v>
      </c>
      <c r="O19" s="296">
        <f t="shared" si="5"/>
        <v>0.88797138218619187</v>
      </c>
      <c r="P19" s="296">
        <f t="shared" si="5"/>
        <v>0.87056017861391355</v>
      </c>
      <c r="Q19" s="296">
        <f t="shared" si="5"/>
        <v>0.85349037119011129</v>
      </c>
      <c r="R19" s="296">
        <f t="shared" si="5"/>
        <v>0.83675526587265814</v>
      </c>
      <c r="S19" s="234"/>
    </row>
    <row r="20" spans="1:20" ht="14.65" customHeight="1" x14ac:dyDescent="0.25">
      <c r="A20" s="235"/>
      <c r="B20" s="86" t="s">
        <v>278</v>
      </c>
      <c r="C20" s="296">
        <f t="shared" ref="C20:H20" si="6">C18*C19</f>
        <v>1.7135144600588463</v>
      </c>
      <c r="D20" s="296">
        <f t="shared" si="6"/>
        <v>1.5066962874638354</v>
      </c>
      <c r="E20" s="296">
        <f t="shared" si="6"/>
        <v>1.3384860665130118</v>
      </c>
      <c r="F20" s="296">
        <f t="shared" si="6"/>
        <v>1.242574245640512</v>
      </c>
      <c r="G20" s="296">
        <f t="shared" si="6"/>
        <v>1.1557970064</v>
      </c>
      <c r="H20" s="296">
        <f t="shared" si="6"/>
        <v>1.07508</v>
      </c>
      <c r="I20" s="296">
        <v>1</v>
      </c>
      <c r="J20" s="296">
        <f t="shared" ref="J20:R20" si="7">J18*J19</f>
        <v>0.9301633366819213</v>
      </c>
      <c r="K20" s="296">
        <f t="shared" si="7"/>
        <v>0.86520383290724523</v>
      </c>
      <c r="L20" s="296">
        <f t="shared" si="7"/>
        <v>0.80478088412699067</v>
      </c>
      <c r="M20" s="296">
        <f t="shared" si="7"/>
        <v>0.74857767247738827</v>
      </c>
      <c r="N20" s="296">
        <f t="shared" si="7"/>
        <v>0.69629950559715392</v>
      </c>
      <c r="O20" s="296">
        <f t="shared" si="7"/>
        <v>0.64767227145622086</v>
      </c>
      <c r="P20" s="296">
        <f t="shared" si="7"/>
        <v>0.60244100109407739</v>
      </c>
      <c r="Q20" s="296">
        <f t="shared" si="7"/>
        <v>0.56036853173166401</v>
      </c>
      <c r="R20" s="296">
        <f t="shared" si="7"/>
        <v>0.52123426324707378</v>
      </c>
      <c r="S20" s="234"/>
    </row>
    <row r="21" spans="1:20" ht="14.65" customHeight="1" x14ac:dyDescent="0.25">
      <c r="A21" s="235"/>
      <c r="B21" s="86"/>
      <c r="C21" s="296"/>
      <c r="D21" s="296"/>
      <c r="E21" s="296"/>
      <c r="F21" s="296"/>
      <c r="G21" s="296"/>
      <c r="H21" s="296"/>
      <c r="I21" s="296"/>
      <c r="J21" s="296"/>
      <c r="K21" s="296"/>
      <c r="L21" s="296"/>
      <c r="M21" s="296"/>
      <c r="N21" s="296"/>
      <c r="O21" s="296"/>
      <c r="P21" s="296"/>
      <c r="Q21" s="296"/>
      <c r="R21" s="296"/>
      <c r="S21" s="234"/>
    </row>
    <row r="22" spans="1:20" ht="14.65" customHeight="1" x14ac:dyDescent="0.25">
      <c r="A22" s="235"/>
      <c r="C22" s="233" t="s">
        <v>166</v>
      </c>
      <c r="S22" s="234"/>
    </row>
    <row r="23" spans="1:20" ht="14.65" customHeight="1" x14ac:dyDescent="0.25">
      <c r="A23" s="235"/>
      <c r="B23" s="272" t="s">
        <v>254</v>
      </c>
      <c r="C23" s="273" t="s">
        <v>205</v>
      </c>
      <c r="S23" s="234"/>
    </row>
    <row r="24" spans="1:20" ht="14.65" customHeight="1" x14ac:dyDescent="0.25">
      <c r="A24" s="235"/>
      <c r="B24" s="274" t="s">
        <v>303</v>
      </c>
      <c r="C24" s="240">
        <v>0</v>
      </c>
      <c r="D24" s="34" t="s">
        <v>300</v>
      </c>
      <c r="S24" s="234"/>
    </row>
    <row r="25" spans="1:20" ht="14.65" customHeight="1" x14ac:dyDescent="0.25">
      <c r="A25" s="235"/>
      <c r="B25" s="272" t="s">
        <v>304</v>
      </c>
      <c r="C25" s="275" t="s">
        <v>204</v>
      </c>
      <c r="S25" s="234"/>
    </row>
    <row r="26" spans="1:20" ht="14.65" customHeight="1" x14ac:dyDescent="0.25">
      <c r="A26" s="235"/>
      <c r="B26" s="276" t="s">
        <v>210</v>
      </c>
      <c r="S26" s="234"/>
    </row>
    <row r="27" spans="1:20" ht="14.65" customHeight="1" x14ac:dyDescent="0.25">
      <c r="A27" s="235"/>
      <c r="B27" s="276"/>
      <c r="S27" s="234"/>
    </row>
    <row r="28" spans="1:20" ht="14.65" customHeight="1" x14ac:dyDescent="0.25">
      <c r="A28" s="235"/>
      <c r="B28" s="238" t="s">
        <v>174</v>
      </c>
      <c r="S28" s="234"/>
    </row>
    <row r="29" spans="1:20" ht="14.65" customHeight="1" x14ac:dyDescent="0.25">
      <c r="A29" s="235"/>
      <c r="B29" s="238" t="s">
        <v>282</v>
      </c>
      <c r="C29" s="297" t="s">
        <v>283</v>
      </c>
      <c r="S29" s="234"/>
    </row>
    <row r="30" spans="1:20" ht="14.65" customHeight="1" x14ac:dyDescent="0.25">
      <c r="A30" s="235"/>
      <c r="B30" s="86" t="s">
        <v>175</v>
      </c>
      <c r="C30" s="240">
        <v>2</v>
      </c>
      <c r="D30" s="233" t="s">
        <v>176</v>
      </c>
      <c r="S30" s="234"/>
      <c r="T30" s="235" t="s">
        <v>177</v>
      </c>
    </row>
    <row r="31" spans="1:20" ht="14.65" customHeight="1" x14ac:dyDescent="0.25">
      <c r="A31" s="235"/>
      <c r="B31" s="86" t="s">
        <v>178</v>
      </c>
      <c r="C31" s="240">
        <v>0</v>
      </c>
      <c r="D31" s="233" t="s">
        <v>179</v>
      </c>
      <c r="S31" s="234"/>
      <c r="T31" s="235" t="s">
        <v>177</v>
      </c>
    </row>
    <row r="32" spans="1:20" ht="14.65" customHeight="1" x14ac:dyDescent="0.25">
      <c r="A32" s="235"/>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234"/>
    </row>
    <row r="33" spans="1:20" ht="14.65" customHeight="1" x14ac:dyDescent="0.25">
      <c r="A33" s="235"/>
      <c r="C33" s="309" t="s">
        <v>160</v>
      </c>
      <c r="D33" s="309" t="s">
        <v>161</v>
      </c>
      <c r="E33" s="309" t="s">
        <v>162</v>
      </c>
      <c r="F33" s="309" t="s">
        <v>163</v>
      </c>
      <c r="G33" s="309" t="s">
        <v>164</v>
      </c>
      <c r="H33" s="309" t="s">
        <v>165</v>
      </c>
      <c r="I33" s="309" t="s">
        <v>166</v>
      </c>
      <c r="J33" s="309" t="s">
        <v>167</v>
      </c>
      <c r="K33" s="309" t="s">
        <v>168</v>
      </c>
      <c r="L33" s="309" t="s">
        <v>169</v>
      </c>
      <c r="M33" s="309" t="s">
        <v>170</v>
      </c>
      <c r="N33" s="309" t="s">
        <v>171</v>
      </c>
      <c r="O33" s="309" t="s">
        <v>172</v>
      </c>
      <c r="P33" s="309" t="s">
        <v>173</v>
      </c>
      <c r="Q33" s="309" t="s">
        <v>250</v>
      </c>
      <c r="R33" s="309" t="s">
        <v>251</v>
      </c>
      <c r="S33" s="234" t="s">
        <v>180</v>
      </c>
    </row>
    <row r="34" spans="1:20" ht="14.65" customHeight="1" x14ac:dyDescent="0.25">
      <c r="A34" s="235"/>
      <c r="B34" s="86" t="s">
        <v>181</v>
      </c>
      <c r="C34" s="240">
        <v>0</v>
      </c>
      <c r="D34" s="240">
        <v>0</v>
      </c>
      <c r="E34" s="240">
        <v>0</v>
      </c>
      <c r="F34" s="240">
        <v>0</v>
      </c>
      <c r="G34" s="240">
        <v>0</v>
      </c>
      <c r="H34" s="240">
        <v>0</v>
      </c>
      <c r="I34" s="240">
        <v>0</v>
      </c>
      <c r="S34" s="234"/>
      <c r="T34" s="235" t="s">
        <v>177</v>
      </c>
    </row>
    <row r="35" spans="1:20" ht="14.65" customHeight="1" x14ac:dyDescent="0.25">
      <c r="A35" s="235"/>
      <c r="B35" s="86" t="s">
        <v>182</v>
      </c>
      <c r="C35" s="241">
        <f t="shared" ref="C35:H35" si="8">IF(C32=$C30+6,-$C31,0)</f>
        <v>0</v>
      </c>
      <c r="D35" s="241">
        <f t="shared" si="8"/>
        <v>0</v>
      </c>
      <c r="E35" s="241">
        <f t="shared" si="8"/>
        <v>0</v>
      </c>
      <c r="F35" s="241">
        <f t="shared" si="8"/>
        <v>0</v>
      </c>
      <c r="G35" s="241">
        <f t="shared" si="8"/>
        <v>0</v>
      </c>
      <c r="H35" s="241">
        <f t="shared" si="8"/>
        <v>0</v>
      </c>
      <c r="I35" s="241">
        <f>IF(I32=$C30+6,-$C31,0)</f>
        <v>0</v>
      </c>
      <c r="J35" s="241">
        <f t="shared" ref="J35:R35" si="9">IF(J32=$C30+6,-$C31,0)</f>
        <v>0</v>
      </c>
      <c r="K35" s="241">
        <f t="shared" si="9"/>
        <v>0</v>
      </c>
      <c r="L35" s="241">
        <f t="shared" si="9"/>
        <v>0</v>
      </c>
      <c r="M35" s="241">
        <f t="shared" si="9"/>
        <v>0</v>
      </c>
      <c r="N35" s="241">
        <f t="shared" si="9"/>
        <v>0</v>
      </c>
      <c r="O35" s="241">
        <f t="shared" si="9"/>
        <v>0</v>
      </c>
      <c r="P35" s="241">
        <f t="shared" si="9"/>
        <v>0</v>
      </c>
      <c r="Q35" s="241">
        <f t="shared" si="9"/>
        <v>0</v>
      </c>
      <c r="R35" s="241">
        <f t="shared" si="9"/>
        <v>0</v>
      </c>
      <c r="S35" s="242"/>
      <c r="T35" s="235" t="s">
        <v>183</v>
      </c>
    </row>
    <row r="36" spans="1:20" ht="14.65" customHeight="1" x14ac:dyDescent="0.25">
      <c r="A36" s="235"/>
      <c r="B36" s="86" t="s">
        <v>184</v>
      </c>
      <c r="C36" s="241"/>
      <c r="D36" s="241"/>
      <c r="E36" s="241"/>
      <c r="F36" s="241"/>
      <c r="G36" s="241"/>
      <c r="H36" s="241"/>
      <c r="I36" s="241">
        <f>IF($C$29="ROI",IF(I32&lt;=$C30+5,-$J41/I14,0),IF($C$29="NI",IF(I32&lt;=$C30+5,-$J41/I19,0)))</f>
        <v>0</v>
      </c>
      <c r="J36" s="241">
        <f>IF($C$29="ROI",IF(J32&lt;=$C30+5,-$J41/J14,0),IF($C$29="NI",IF(J32&lt;=$C30+5,-$J41/J19,0)))</f>
        <v>0</v>
      </c>
      <c r="K36" s="241">
        <f>IF($C$29="ROI",IF(K32&lt;=$C30+5,-$J41/K14,0),IF($C$29="NI",IF(K32&lt;=$C30+5,-$J41/K19,0)))</f>
        <v>0</v>
      </c>
      <c r="L36" s="241">
        <f>IF(C29="ROI",IF(L32&lt;=$C30+5,-$J41/L14,0),IF(C29="NI",IF(L32&lt;=$C30+5,-$J41/L19,0)))</f>
        <v>0</v>
      </c>
      <c r="M36" s="241">
        <f>IF($C$29="ROI",IF(M32&lt;=$C30+5,-$J41/M14,0),IF($C$29="NI",IF(M32&lt;=$C30+5,-$J41/M19,0)))</f>
        <v>0</v>
      </c>
      <c r="N36" s="241">
        <f t="shared" ref="N36:R36" si="10">IF($C$29="ROI",IF(N32&lt;=$C30+5,-$J41/N14,0),IF($C$29="NI",IF(N32&lt;=$C30+5,-$J41/N19,0)))</f>
        <v>0</v>
      </c>
      <c r="O36" s="241">
        <f t="shared" si="10"/>
        <v>0</v>
      </c>
      <c r="P36" s="241">
        <f t="shared" si="10"/>
        <v>0</v>
      </c>
      <c r="Q36" s="241">
        <f t="shared" si="10"/>
        <v>0</v>
      </c>
      <c r="R36" s="241">
        <f t="shared" si="10"/>
        <v>0</v>
      </c>
      <c r="S36" s="242"/>
      <c r="T36" s="235" t="s">
        <v>183</v>
      </c>
    </row>
    <row r="37" spans="1:20" ht="14.65" customHeight="1" x14ac:dyDescent="0.25">
      <c r="A37" s="235"/>
      <c r="B37" s="86" t="s">
        <v>185</v>
      </c>
      <c r="C37" s="241">
        <f>SUM(C34:C35)</f>
        <v>0</v>
      </c>
      <c r="D37" s="241">
        <f t="shared" ref="D37:R37" si="11">SUM(D34:D36)</f>
        <v>0</v>
      </c>
      <c r="E37" s="241">
        <f t="shared" si="11"/>
        <v>0</v>
      </c>
      <c r="F37" s="241">
        <f t="shared" si="11"/>
        <v>0</v>
      </c>
      <c r="G37" s="241">
        <f t="shared" si="11"/>
        <v>0</v>
      </c>
      <c r="H37" s="241">
        <f t="shared" si="11"/>
        <v>0</v>
      </c>
      <c r="I37" s="241">
        <f t="shared" si="11"/>
        <v>0</v>
      </c>
      <c r="J37" s="241">
        <f t="shared" si="11"/>
        <v>0</v>
      </c>
      <c r="K37" s="241">
        <f t="shared" si="11"/>
        <v>0</v>
      </c>
      <c r="L37" s="241">
        <f t="shared" si="11"/>
        <v>0</v>
      </c>
      <c r="M37" s="241">
        <f t="shared" si="11"/>
        <v>0</v>
      </c>
      <c r="N37" s="241">
        <f t="shared" si="11"/>
        <v>0</v>
      </c>
      <c r="O37" s="241">
        <f t="shared" si="11"/>
        <v>0</v>
      </c>
      <c r="P37" s="241">
        <f t="shared" si="11"/>
        <v>0</v>
      </c>
      <c r="Q37" s="241">
        <f t="shared" si="11"/>
        <v>0</v>
      </c>
      <c r="R37" s="241">
        <f t="shared" si="11"/>
        <v>0</v>
      </c>
      <c r="S37" s="243" t="s">
        <v>186</v>
      </c>
      <c r="T37" s="235" t="s">
        <v>183</v>
      </c>
    </row>
    <row r="38" spans="1:20" ht="14.65" customHeight="1" x14ac:dyDescent="0.25">
      <c r="A38" s="235"/>
      <c r="B38" s="86" t="s">
        <v>252</v>
      </c>
      <c r="C38" s="241">
        <f>IF($C$29="ROI",C37*C15,IF($C$29="NI",C37*C20))</f>
        <v>0</v>
      </c>
      <c r="D38" s="241">
        <f t="shared" ref="D38:R38" si="12">IF($C$29="ROI",D37*D15,IF($C$29="NI",D37*D20))</f>
        <v>0</v>
      </c>
      <c r="E38" s="241">
        <f t="shared" si="12"/>
        <v>0</v>
      </c>
      <c r="F38" s="241">
        <f t="shared" si="12"/>
        <v>0</v>
      </c>
      <c r="G38" s="241">
        <f t="shared" si="12"/>
        <v>0</v>
      </c>
      <c r="H38" s="241">
        <f t="shared" si="12"/>
        <v>0</v>
      </c>
      <c r="I38" s="241">
        <f t="shared" si="12"/>
        <v>0</v>
      </c>
      <c r="J38" s="241">
        <f t="shared" si="12"/>
        <v>0</v>
      </c>
      <c r="K38" s="241">
        <f t="shared" si="12"/>
        <v>0</v>
      </c>
      <c r="L38" s="241">
        <f t="shared" si="12"/>
        <v>0</v>
      </c>
      <c r="M38" s="241">
        <f t="shared" si="12"/>
        <v>0</v>
      </c>
      <c r="N38" s="241">
        <f t="shared" si="12"/>
        <v>0</v>
      </c>
      <c r="O38" s="241">
        <f t="shared" si="12"/>
        <v>0</v>
      </c>
      <c r="P38" s="241">
        <f t="shared" si="12"/>
        <v>0</v>
      </c>
      <c r="Q38" s="241">
        <f t="shared" si="12"/>
        <v>0</v>
      </c>
      <c r="R38" s="241">
        <f t="shared" si="12"/>
        <v>0</v>
      </c>
      <c r="S38" s="244">
        <f>ABS(SUM(C38:R38))</f>
        <v>0</v>
      </c>
      <c r="T38" s="235" t="s">
        <v>183</v>
      </c>
    </row>
    <row r="39" spans="1:20" ht="14.65" customHeight="1" x14ac:dyDescent="0.25">
      <c r="A39" s="235"/>
      <c r="S39" s="234"/>
      <c r="T39" s="235" t="s">
        <v>183</v>
      </c>
    </row>
    <row r="40" spans="1:20" ht="14.65" customHeight="1" x14ac:dyDescent="0.25">
      <c r="A40" s="235"/>
      <c r="C40" s="245" t="s">
        <v>187</v>
      </c>
      <c r="D40" s="245" t="s">
        <v>188</v>
      </c>
      <c r="E40" s="245" t="s">
        <v>189</v>
      </c>
      <c r="F40" s="245" t="s">
        <v>190</v>
      </c>
      <c r="G40" s="245" t="s">
        <v>191</v>
      </c>
      <c r="H40" s="245" t="s">
        <v>192</v>
      </c>
      <c r="I40" s="245" t="s">
        <v>193</v>
      </c>
      <c r="J40" s="245" t="s">
        <v>180</v>
      </c>
      <c r="S40" s="234"/>
    </row>
    <row r="41" spans="1:20" ht="14.65" customHeight="1" x14ac:dyDescent="0.25">
      <c r="A41" s="235"/>
      <c r="B41" s="86" t="s">
        <v>194</v>
      </c>
      <c r="C41" s="246">
        <f>IF(C29="ROI",D34*D$15/SUMIF($I$32:$R$32,"&lt;="&amp;$C30+5,$I$13:$R$13),IF(C29="NI",D34*D$20/SUMIF($I$32:$R$32,"&lt;="&amp;$C30+5,$I$18:$R$18)))</f>
        <v>0</v>
      </c>
      <c r="D41" s="246">
        <f>IF(C29="ROI",E34*E$15/SUMIF($I$32:$R$32,"&lt;="&amp;$C30+5,$I$13:$R$13),IF(C29="NI",E34*E$20/SUMIF($I$32:$R$32,"&lt;="&amp;$C30+5,$I$18:$R$18)))</f>
        <v>0</v>
      </c>
      <c r="E41" s="246">
        <f>IF(C29="ROI",F34*F$15/SUMIF($I$32:$R$32,"&lt;="&amp;$C30+5,$I$13:$R$13),IF(C29="NI",F34*F$20/SUMIF($I$32:$R$32,"&lt;="&amp;$C30+5,$I$18:$R$18)))</f>
        <v>0</v>
      </c>
      <c r="F41" s="246">
        <f>IF(C29="ROI",G34*G$15/SUMIF($I$32:$R$32,"&lt;="&amp;$C30+5,$I$13:$R$13),IF(C29="NI",G34*G$20/SUMIF($I$32:$R$32,"&lt;="&amp;$C30+5,$I$18:$R$18)))</f>
        <v>0</v>
      </c>
      <c r="G41" s="246">
        <f>IF(C29="ROI",H34*H$15/SUMIF($I$32:$R$32,"&lt;="&amp;$C30+5,$I$13:$R$13),IF(C29="NI",H34*H$20/SUMIF($I$32:$R$32,"&lt;="&amp;$C30+5,$I$18:$R$18)))</f>
        <v>0</v>
      </c>
      <c r="H41" s="246">
        <f>IF(C29="ROI",I34*I$15/SUMIF($I$32:$R$32,"&lt;="&amp;$C30+5,$I$13:$R$13),IF(C29="NI",I34*I$20/SUMIF($I$32:$R$32,"&lt;="&amp;$C30+5,$I$18:$R$18)))</f>
        <v>0</v>
      </c>
      <c r="I41" s="246">
        <f>IF(C29="ROI",SUMPRODUCT($F$15:$R$15,F35:R35)/SUMIF(I32:R32,"&lt;="&amp;C30+5,$I$13:$R$13),IF(C29="NI",SUMPRODUCT($F$20:$R$20,F35:R35)/SUMIF(I32:R32,"&lt;="&amp;C30+5,$I$18:$R$18)))</f>
        <v>0</v>
      </c>
      <c r="J41" s="247">
        <f>SUM(C41:I41)</f>
        <v>0</v>
      </c>
      <c r="S41" s="234"/>
      <c r="T41" s="235" t="s">
        <v>183</v>
      </c>
    </row>
    <row r="42" spans="1:20" ht="14.65" customHeight="1" x14ac:dyDescent="0.25">
      <c r="A42" s="235"/>
      <c r="C42" s="248"/>
      <c r="D42" s="248"/>
      <c r="E42" s="248"/>
      <c r="F42" s="248"/>
      <c r="G42" s="248"/>
      <c r="H42" s="248"/>
      <c r="I42" s="248"/>
      <c r="J42" s="248"/>
      <c r="K42" s="248"/>
      <c r="L42" s="248"/>
      <c r="S42" s="234"/>
    </row>
    <row r="43" spans="1:20" ht="14.65" customHeight="1" x14ac:dyDescent="0.25">
      <c r="A43" s="235"/>
      <c r="S43" s="234"/>
    </row>
    <row r="44" spans="1:20" ht="14.65" customHeight="1" x14ac:dyDescent="0.25">
      <c r="A44" s="235"/>
      <c r="S44" s="234"/>
    </row>
    <row r="45" spans="1:20" ht="14.65" customHeight="1" x14ac:dyDescent="0.25">
      <c r="A45" s="235"/>
      <c r="B45" s="238" t="s">
        <v>195</v>
      </c>
      <c r="S45" s="234"/>
    </row>
    <row r="46" spans="1:20" ht="14.65" customHeight="1" x14ac:dyDescent="0.25">
      <c r="A46" s="235"/>
      <c r="B46" s="86" t="s">
        <v>175</v>
      </c>
      <c r="C46" s="240">
        <v>5</v>
      </c>
      <c r="D46" s="233" t="s">
        <v>176</v>
      </c>
      <c r="S46" s="234"/>
      <c r="T46" s="235" t="s">
        <v>177</v>
      </c>
    </row>
    <row r="47" spans="1:20" ht="14.65" customHeight="1" x14ac:dyDescent="0.25">
      <c r="A47" s="235"/>
      <c r="B47" s="86" t="s">
        <v>178</v>
      </c>
      <c r="C47" s="240">
        <v>0</v>
      </c>
      <c r="D47" s="233" t="s">
        <v>179</v>
      </c>
      <c r="S47" s="234"/>
      <c r="T47" s="235" t="s">
        <v>177</v>
      </c>
    </row>
    <row r="48" spans="1:20" ht="14.65" customHeight="1" x14ac:dyDescent="0.25">
      <c r="A48" s="235"/>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234"/>
    </row>
    <row r="49" spans="1:20" ht="14.65" customHeight="1" x14ac:dyDescent="0.25">
      <c r="A49" s="235"/>
      <c r="C49" s="309" t="s">
        <v>160</v>
      </c>
      <c r="D49" s="309" t="s">
        <v>161</v>
      </c>
      <c r="E49" s="309" t="s">
        <v>162</v>
      </c>
      <c r="F49" s="309" t="s">
        <v>163</v>
      </c>
      <c r="G49" s="309" t="s">
        <v>164</v>
      </c>
      <c r="H49" s="309" t="s">
        <v>165</v>
      </c>
      <c r="I49" s="309" t="s">
        <v>166</v>
      </c>
      <c r="J49" s="309" t="s">
        <v>167</v>
      </c>
      <c r="K49" s="309" t="s">
        <v>168</v>
      </c>
      <c r="L49" s="309" t="s">
        <v>169</v>
      </c>
      <c r="M49" s="309" t="s">
        <v>170</v>
      </c>
      <c r="N49" s="309" t="s">
        <v>171</v>
      </c>
      <c r="O49" s="309" t="s">
        <v>172</v>
      </c>
      <c r="P49" s="309" t="s">
        <v>173</v>
      </c>
      <c r="Q49" s="309" t="s">
        <v>250</v>
      </c>
      <c r="R49" s="309" t="s">
        <v>251</v>
      </c>
      <c r="S49" s="234" t="s">
        <v>180</v>
      </c>
    </row>
    <row r="50" spans="1:20" ht="14.65" customHeight="1" x14ac:dyDescent="0.25">
      <c r="A50" s="235"/>
      <c r="B50" s="86" t="s">
        <v>181</v>
      </c>
      <c r="C50" s="240">
        <v>0</v>
      </c>
      <c r="D50" s="240">
        <v>0</v>
      </c>
      <c r="E50" s="240">
        <v>0</v>
      </c>
      <c r="F50" s="240">
        <v>0</v>
      </c>
      <c r="G50" s="240">
        <v>0</v>
      </c>
      <c r="H50" s="240">
        <v>0</v>
      </c>
      <c r="I50" s="240">
        <v>0</v>
      </c>
      <c r="S50" s="234"/>
      <c r="T50" s="235" t="s">
        <v>177</v>
      </c>
    </row>
    <row r="51" spans="1:20" ht="14.65" customHeight="1" x14ac:dyDescent="0.25">
      <c r="A51" s="235"/>
      <c r="B51" s="86" t="s">
        <v>182</v>
      </c>
      <c r="C51" s="241">
        <f>IF(C48=$C46+6,-$C47,0)</f>
        <v>0</v>
      </c>
      <c r="D51" s="241">
        <f t="shared" ref="D51:R51" si="13">IF(D48=$C46+6,-$C47,0)</f>
        <v>0</v>
      </c>
      <c r="E51" s="241">
        <f t="shared" si="13"/>
        <v>0</v>
      </c>
      <c r="F51" s="241">
        <f t="shared" si="13"/>
        <v>0</v>
      </c>
      <c r="G51" s="241">
        <f t="shared" si="13"/>
        <v>0</v>
      </c>
      <c r="H51" s="241">
        <f t="shared" si="13"/>
        <v>0</v>
      </c>
      <c r="I51" s="241">
        <f t="shared" si="13"/>
        <v>0</v>
      </c>
      <c r="J51" s="241">
        <f t="shared" si="13"/>
        <v>0</v>
      </c>
      <c r="K51" s="241">
        <f t="shared" si="13"/>
        <v>0</v>
      </c>
      <c r="L51" s="241">
        <f t="shared" si="13"/>
        <v>0</v>
      </c>
      <c r="M51" s="241">
        <f t="shared" si="13"/>
        <v>0</v>
      </c>
      <c r="N51" s="241">
        <f t="shared" si="13"/>
        <v>0</v>
      </c>
      <c r="O51" s="241">
        <f t="shared" si="13"/>
        <v>0</v>
      </c>
      <c r="P51" s="241">
        <f t="shared" si="13"/>
        <v>0</v>
      </c>
      <c r="Q51" s="241">
        <f t="shared" si="13"/>
        <v>0</v>
      </c>
      <c r="R51" s="241">
        <f t="shared" si="13"/>
        <v>0</v>
      </c>
      <c r="S51" s="234"/>
      <c r="T51" s="235" t="s">
        <v>183</v>
      </c>
    </row>
    <row r="52" spans="1:20" ht="14.65" customHeight="1" x14ac:dyDescent="0.25">
      <c r="A52" s="235"/>
      <c r="B52" s="86" t="s">
        <v>184</v>
      </c>
      <c r="C52" s="241"/>
      <c r="D52" s="241"/>
      <c r="E52" s="241"/>
      <c r="F52" s="241"/>
      <c r="G52" s="241"/>
      <c r="H52" s="241"/>
      <c r="I52" s="241">
        <f>IF($C$29="ROI",IF(I48&lt;=$C46+5,-$J57/I$14,0),IF($C$29="NI",IF(I48&lt;=$C46+5,-$J57/I$19,0)))</f>
        <v>0</v>
      </c>
      <c r="J52" s="241">
        <f>IF($C$29="ROI",IF(J48&lt;=$C46+5,-$J57/J$14,0),IF($C$29="NI",IF(J48&lt;=$C46+5,-$J57/J$19,0)))</f>
        <v>0</v>
      </c>
      <c r="K52" s="241">
        <f>IF($C$29="ROI",IF(K48&lt;=$C46+5,-$J57/K$14,0),IF($C$29="NI",IF(K48&lt;=$C46+5,-$J57/K$19,0)))</f>
        <v>0</v>
      </c>
      <c r="L52" s="241">
        <f>IF($C$29="ROI",IF(L48&lt;=$C46+5,-$J57/L$14,0),IF($C$29="NI",IF(L48&lt;=$C46+5,-$J57/L$19,0)))</f>
        <v>0</v>
      </c>
      <c r="M52" s="241">
        <f t="shared" ref="M52:R52" si="14">IF($C$29="ROI",IF(M48&lt;=$C46+5,-$J57/M$14,0),IF($C$29="NI",IF(M48&lt;=$C46+5,-$J57/M$19,0)))</f>
        <v>0</v>
      </c>
      <c r="N52" s="241">
        <f t="shared" si="14"/>
        <v>0</v>
      </c>
      <c r="O52" s="241">
        <f t="shared" si="14"/>
        <v>0</v>
      </c>
      <c r="P52" s="241">
        <f t="shared" si="14"/>
        <v>0</v>
      </c>
      <c r="Q52" s="241">
        <f t="shared" si="14"/>
        <v>0</v>
      </c>
      <c r="R52" s="241">
        <f t="shared" si="14"/>
        <v>0</v>
      </c>
      <c r="S52" s="234"/>
      <c r="T52" s="235" t="s">
        <v>183</v>
      </c>
    </row>
    <row r="53" spans="1:20" ht="14.65" customHeight="1" x14ac:dyDescent="0.25">
      <c r="A53" s="235"/>
      <c r="B53" s="86" t="s">
        <v>185</v>
      </c>
      <c r="C53" s="241">
        <f>SUM(C50:C52)</f>
        <v>0</v>
      </c>
      <c r="D53" s="241">
        <f t="shared" ref="D53:R53" si="15">SUM(D50:D52)</f>
        <v>0</v>
      </c>
      <c r="E53" s="241">
        <f t="shared" si="15"/>
        <v>0</v>
      </c>
      <c r="F53" s="241">
        <f t="shared" si="15"/>
        <v>0</v>
      </c>
      <c r="G53" s="241">
        <f t="shared" si="15"/>
        <v>0</v>
      </c>
      <c r="H53" s="241">
        <f t="shared" si="15"/>
        <v>0</v>
      </c>
      <c r="I53" s="241">
        <f t="shared" si="15"/>
        <v>0</v>
      </c>
      <c r="J53" s="241">
        <f t="shared" si="15"/>
        <v>0</v>
      </c>
      <c r="K53" s="241">
        <f t="shared" si="15"/>
        <v>0</v>
      </c>
      <c r="L53" s="241">
        <f t="shared" si="15"/>
        <v>0</v>
      </c>
      <c r="M53" s="241">
        <f t="shared" si="15"/>
        <v>0</v>
      </c>
      <c r="N53" s="241">
        <f t="shared" si="15"/>
        <v>0</v>
      </c>
      <c r="O53" s="241">
        <f t="shared" si="15"/>
        <v>0</v>
      </c>
      <c r="P53" s="241">
        <f t="shared" si="15"/>
        <v>0</v>
      </c>
      <c r="Q53" s="241">
        <f t="shared" si="15"/>
        <v>0</v>
      </c>
      <c r="R53" s="241">
        <f t="shared" si="15"/>
        <v>0</v>
      </c>
      <c r="S53" s="243" t="s">
        <v>186</v>
      </c>
      <c r="T53" s="235" t="s">
        <v>183</v>
      </c>
    </row>
    <row r="54" spans="1:20" ht="14.65" customHeight="1" x14ac:dyDescent="0.25">
      <c r="A54" s="235"/>
      <c r="B54" s="86" t="s">
        <v>252</v>
      </c>
      <c r="C54" s="241">
        <f>IF($C$29="ROI",C53*C15,IF($C$29="NI",C53*C20))</f>
        <v>0</v>
      </c>
      <c r="D54" s="241">
        <f t="shared" ref="D54:R54" si="16">IF($C$29="ROI",D53*D15,IF($C$29="NI",D53*D20))</f>
        <v>0</v>
      </c>
      <c r="E54" s="241">
        <f t="shared" si="16"/>
        <v>0</v>
      </c>
      <c r="F54" s="241">
        <f t="shared" si="16"/>
        <v>0</v>
      </c>
      <c r="G54" s="241">
        <f t="shared" si="16"/>
        <v>0</v>
      </c>
      <c r="H54" s="241">
        <f t="shared" si="16"/>
        <v>0</v>
      </c>
      <c r="I54" s="241">
        <f t="shared" si="16"/>
        <v>0</v>
      </c>
      <c r="J54" s="241">
        <f t="shared" si="16"/>
        <v>0</v>
      </c>
      <c r="K54" s="241">
        <f t="shared" si="16"/>
        <v>0</v>
      </c>
      <c r="L54" s="241">
        <f t="shared" si="16"/>
        <v>0</v>
      </c>
      <c r="M54" s="241">
        <f t="shared" si="16"/>
        <v>0</v>
      </c>
      <c r="N54" s="241">
        <f t="shared" si="16"/>
        <v>0</v>
      </c>
      <c r="O54" s="241">
        <f t="shared" si="16"/>
        <v>0</v>
      </c>
      <c r="P54" s="241">
        <f t="shared" si="16"/>
        <v>0</v>
      </c>
      <c r="Q54" s="241">
        <f t="shared" si="16"/>
        <v>0</v>
      </c>
      <c r="R54" s="241">
        <f t="shared" si="16"/>
        <v>0</v>
      </c>
      <c r="S54" s="249">
        <v>0</v>
      </c>
      <c r="T54" s="235" t="s">
        <v>183</v>
      </c>
    </row>
    <row r="55" spans="1:20" ht="14.65" customHeight="1" x14ac:dyDescent="0.25">
      <c r="A55" s="235"/>
      <c r="C55" s="250"/>
      <c r="D55" s="250"/>
      <c r="E55" s="250"/>
      <c r="F55" s="250"/>
      <c r="G55" s="250"/>
      <c r="H55" s="250"/>
      <c r="I55" s="250"/>
      <c r="J55" s="250"/>
      <c r="K55" s="250"/>
      <c r="L55" s="250"/>
      <c r="M55" s="250"/>
      <c r="N55" s="250"/>
      <c r="O55" s="250"/>
      <c r="P55" s="250"/>
      <c r="Q55" s="250"/>
      <c r="R55" s="250"/>
      <c r="S55" s="249"/>
      <c r="T55" s="235" t="s">
        <v>183</v>
      </c>
    </row>
    <row r="56" spans="1:20" ht="14.65" customHeight="1" x14ac:dyDescent="0.25">
      <c r="A56" s="235"/>
      <c r="C56" s="245" t="s">
        <v>187</v>
      </c>
      <c r="D56" s="245" t="s">
        <v>188</v>
      </c>
      <c r="E56" s="245" t="s">
        <v>189</v>
      </c>
      <c r="F56" s="245" t="s">
        <v>190</v>
      </c>
      <c r="G56" s="245" t="s">
        <v>191</v>
      </c>
      <c r="H56" s="245" t="s">
        <v>192</v>
      </c>
      <c r="I56" s="245" t="s">
        <v>193</v>
      </c>
      <c r="J56" s="245" t="s">
        <v>180</v>
      </c>
      <c r="S56" s="234"/>
    </row>
    <row r="57" spans="1:20" ht="14.65" customHeight="1" x14ac:dyDescent="0.25">
      <c r="A57" s="235"/>
      <c r="B57" s="86" t="s">
        <v>194</v>
      </c>
      <c r="C57" s="246">
        <f>IF(C29="ROI",D50*D$15/SUMIF($I$48:$R$48,"&lt;="&amp;$C46+5,$I$13:$R$13),IF(C29="NI",D50*D$20/SUMIF($I$48:$R$48,"&lt;="&amp;$C46+5,$I$18:$R$18)))</f>
        <v>0</v>
      </c>
      <c r="D57" s="246">
        <f>IF(C29="ROI",E50*E$15/SUMIF($I$48:$R$48,"&lt;="&amp;$C46+5,$I$13:$R$13),IF(C29="NI",E50*E$20/SUMIF($I$48:$R$48,"&lt;="&amp;$C46+5,$I$18:$R$18)))</f>
        <v>0</v>
      </c>
      <c r="E57" s="246">
        <f>IF(C29="ROI",F50*F$15/SUMIF($I$48:$R$48,"&lt;="&amp;$C46+5,$I$13:$R$13),IF(C29="NI",F50*F$20/SUMIF($I$48:$R$48,"&lt;="&amp;$C46+5,$I$18:$R$18)))</f>
        <v>0</v>
      </c>
      <c r="F57" s="246">
        <f>IF(C29="ROI",G50*G$15/SUMIF($I$48:$R$48,"&lt;="&amp;$C46+5,$I$13:$R$13),IF(C29="NI",G50*G$20/SUMIF($I$48:$R$48,"&lt;="&amp;$C46+5,$I$18:$R$18)))</f>
        <v>0</v>
      </c>
      <c r="G57" s="246">
        <f>IF(C29="ROI",H50*H$15/SUMIF($I$48:$R$48,"&lt;="&amp;$C46+5,$I$13:$R$13),IF(C29="NI",H50*H$20/SUMIF($I$48:$R$48,"&lt;="&amp;$C46+5,$I$18:$R$18)))</f>
        <v>0</v>
      </c>
      <c r="H57" s="246">
        <f>IF(C29="ROI",I50*I$15/SUMIF($I$48:$R$48,"&lt;="&amp;$C46+5,$I$13:$R$13),IF(C29="NI",I50*I$20/SUMIF($I$48:$R$48,"&lt;="&amp;$C46+5,$I$18:$R$18)))</f>
        <v>0</v>
      </c>
      <c r="I57" s="246">
        <f>IF(C29="ROI",SUMPRODUCT($F$15:$R$15,F51:R51)/SUMIF(I48:R48,"&lt;="&amp;C46+5,$I$13:$R$13),IF(C29="NI",SUMPRODUCT($F$20:$R$20,F51:R51)/SUMIF(I48:R48,"&lt;="&amp;C46+5,$I$18:$R$18)))</f>
        <v>0</v>
      </c>
      <c r="J57" s="247">
        <f>SUM(C57:I57)</f>
        <v>0</v>
      </c>
      <c r="S57" s="234"/>
      <c r="T57" s="235" t="s">
        <v>183</v>
      </c>
    </row>
    <row r="58" spans="1:20" ht="14.65" customHeight="1" x14ac:dyDescent="0.25">
      <c r="A58" s="235"/>
      <c r="F58" s="248"/>
      <c r="I58" s="248"/>
      <c r="S58" s="234"/>
    </row>
    <row r="59" spans="1:20" ht="14.65" customHeight="1" x14ac:dyDescent="0.25">
      <c r="A59" s="235"/>
      <c r="E59" s="251"/>
      <c r="S59" s="234"/>
    </row>
    <row r="60" spans="1:20" ht="14.65" customHeight="1" x14ac:dyDescent="0.25">
      <c r="A60" s="235"/>
      <c r="B60" s="238" t="s">
        <v>196</v>
      </c>
      <c r="S60" s="234"/>
    </row>
    <row r="61" spans="1:20" ht="15" customHeight="1" thickBot="1" x14ac:dyDescent="0.3">
      <c r="A61" s="235"/>
      <c r="S61" s="234"/>
    </row>
    <row r="62" spans="1:20" ht="14.65" customHeight="1" x14ac:dyDescent="0.25">
      <c r="A62" s="252"/>
      <c r="B62" s="253" t="s">
        <v>197</v>
      </c>
      <c r="C62" s="254" t="s">
        <v>198</v>
      </c>
      <c r="D62" s="255"/>
      <c r="S62" s="234"/>
    </row>
    <row r="63" spans="1:20" ht="14.65" customHeight="1" x14ac:dyDescent="0.25">
      <c r="A63" s="252"/>
      <c r="B63" s="256" t="s">
        <v>199</v>
      </c>
      <c r="C63" s="257" t="s">
        <v>166</v>
      </c>
      <c r="D63" s="258"/>
      <c r="S63" s="234"/>
    </row>
    <row r="64" spans="1:20" ht="14.65" customHeight="1" x14ac:dyDescent="0.25">
      <c r="A64" s="252"/>
      <c r="B64" s="256" t="s">
        <v>174</v>
      </c>
      <c r="C64" s="259">
        <f>J41</f>
        <v>0</v>
      </c>
      <c r="D64" s="258"/>
      <c r="S64" s="234"/>
    </row>
    <row r="65" spans="1:19" ht="14.65" customHeight="1" x14ac:dyDescent="0.25">
      <c r="A65" s="252"/>
      <c r="B65" s="256" t="s">
        <v>195</v>
      </c>
      <c r="C65" s="259">
        <f>J57</f>
        <v>0</v>
      </c>
      <c r="D65" s="258"/>
      <c r="S65" s="234"/>
    </row>
    <row r="66" spans="1:19" ht="14.65" customHeight="1" x14ac:dyDescent="0.25">
      <c r="A66" s="252"/>
      <c r="B66" s="256" t="s">
        <v>200</v>
      </c>
      <c r="C66" s="1"/>
      <c r="D66" s="258"/>
      <c r="S66" s="234"/>
    </row>
    <row r="67" spans="1:19" ht="14.65" customHeight="1" x14ac:dyDescent="0.25">
      <c r="A67" s="252"/>
      <c r="B67" s="256"/>
      <c r="C67" s="1"/>
      <c r="D67" s="258"/>
      <c r="S67" s="234"/>
    </row>
    <row r="68" spans="1:19" ht="15" customHeight="1" thickBot="1" x14ac:dyDescent="0.3">
      <c r="A68" s="252"/>
      <c r="B68" s="260" t="s">
        <v>258</v>
      </c>
      <c r="C68" s="261">
        <f>SUM(C64:C65)</f>
        <v>0</v>
      </c>
      <c r="D68" s="258"/>
      <c r="S68" s="234"/>
    </row>
    <row r="69" spans="1:19" ht="15.4" customHeight="1" thickTop="1" thickBot="1" x14ac:dyDescent="0.3">
      <c r="A69" s="252"/>
      <c r="B69" s="302" t="s">
        <v>306</v>
      </c>
      <c r="C69" s="303">
        <f>IF(C25="YES",C68*(1+C6),IF(C23="YES",C24*(1+C6),0))</f>
        <v>0</v>
      </c>
      <c r="D69" s="277"/>
      <c r="S69" s="234"/>
    </row>
    <row r="70" spans="1:19" ht="15.4" customHeight="1" thickTop="1" thickBot="1" x14ac:dyDescent="0.3">
      <c r="A70" s="263"/>
      <c r="B70" s="264"/>
      <c r="C70" s="265"/>
      <c r="D70" s="266"/>
      <c r="E70" s="267"/>
      <c r="S70" s="234"/>
    </row>
    <row r="71" spans="1:19" ht="15" customHeight="1" thickBot="1" x14ac:dyDescent="0.3">
      <c r="A71" s="268"/>
      <c r="B71" s="269"/>
      <c r="C71" s="269"/>
      <c r="D71" s="269"/>
      <c r="E71" s="269"/>
      <c r="F71" s="270"/>
      <c r="G71" s="270"/>
      <c r="H71" s="270"/>
      <c r="I71" s="270"/>
      <c r="J71" s="270"/>
      <c r="K71" s="270"/>
      <c r="L71" s="270"/>
      <c r="M71" s="270"/>
      <c r="N71" s="270"/>
      <c r="O71" s="270"/>
      <c r="P71" s="270"/>
      <c r="Q71" s="270"/>
      <c r="R71" s="270"/>
      <c r="S71" s="271"/>
    </row>
    <row r="74" spans="1:19" ht="14.65" customHeight="1" x14ac:dyDescent="0.25">
      <c r="C74" s="86" t="s">
        <v>18</v>
      </c>
    </row>
  </sheetData>
  <mergeCells count="1">
    <mergeCell ref="B3:M3"/>
  </mergeCells>
  <conditionalFormatting sqref="S38">
    <cfRule type="cellIs" dxfId="7" priority="1" operator="greaterThan">
      <formula>0.5</formula>
    </cfRule>
  </conditionalFormatting>
  <dataValidations count="2">
    <dataValidation type="list" allowBlank="1" showInputMessage="1" showErrorMessage="1" sqref="C25 C23" xr:uid="{12FA34BF-27E7-46B3-A0A7-0CA0AE8FD8DA}">
      <formula1>"YES, NO"</formula1>
    </dataValidation>
    <dataValidation type="list" allowBlank="1" showInputMessage="1" showErrorMessage="1" sqref="C29" xr:uid="{F480395E-4296-43E2-96EA-08E9FDD53D80}">
      <formula1>"ROI, NI"</formula1>
    </dataValidation>
  </dataValidation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453B8-6E2A-4E49-8C24-76ECE0C361BF}">
  <dimension ref="A1:U74"/>
  <sheetViews>
    <sheetView zoomScaleNormal="100" workbookViewId="0">
      <selection activeCell="E9" sqref="E9:G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3" width="9.28515625" style="34" customWidth="1"/>
    <col min="14" max="16384" width="9.140625" style="34"/>
  </cols>
  <sheetData>
    <row r="1" spans="1:20" ht="18.399999999999999" customHeight="1" x14ac:dyDescent="0.3">
      <c r="A1" s="232" t="s">
        <v>253</v>
      </c>
      <c r="B1" s="233"/>
      <c r="T1" s="234"/>
    </row>
    <row r="2" spans="1:20" ht="14.65" customHeight="1" x14ac:dyDescent="0.25">
      <c r="A2" s="235"/>
      <c r="B2" s="233"/>
      <c r="T2" s="234"/>
    </row>
    <row r="3" spans="1:20" ht="44.25" customHeight="1" x14ac:dyDescent="0.25">
      <c r="A3" s="235"/>
      <c r="B3" s="339" t="s">
        <v>295</v>
      </c>
      <c r="C3" s="339"/>
      <c r="D3" s="339"/>
      <c r="E3" s="339"/>
      <c r="F3" s="339"/>
      <c r="G3" s="339"/>
      <c r="H3" s="339"/>
      <c r="I3" s="339"/>
      <c r="J3" s="339"/>
      <c r="K3" s="339"/>
      <c r="L3" s="339"/>
      <c r="M3" s="339"/>
      <c r="T3" s="234"/>
    </row>
    <row r="4" spans="1:20" ht="14.65" customHeight="1" x14ac:dyDescent="0.25">
      <c r="A4" s="235"/>
      <c r="B4" s="233"/>
      <c r="C4" s="237" t="s">
        <v>159</v>
      </c>
      <c r="D4" s="294" t="s">
        <v>160</v>
      </c>
      <c r="E4" s="294" t="s">
        <v>161</v>
      </c>
      <c r="F4" s="294" t="s">
        <v>162</v>
      </c>
      <c r="G4" s="294" t="s">
        <v>163</v>
      </c>
      <c r="H4" s="294" t="s">
        <v>164</v>
      </c>
      <c r="I4" s="294" t="s">
        <v>165</v>
      </c>
      <c r="J4" s="294" t="s">
        <v>166</v>
      </c>
      <c r="K4" s="294" t="s">
        <v>167</v>
      </c>
      <c r="L4" s="294" t="s">
        <v>168</v>
      </c>
      <c r="M4" s="294" t="s">
        <v>169</v>
      </c>
      <c r="N4" s="294" t="s">
        <v>170</v>
      </c>
      <c r="O4" s="294" t="s">
        <v>171</v>
      </c>
      <c r="P4" s="294" t="s">
        <v>172</v>
      </c>
      <c r="Q4" s="294" t="s">
        <v>173</v>
      </c>
      <c r="R4" s="294" t="s">
        <v>250</v>
      </c>
      <c r="S4" s="294" t="s">
        <v>251</v>
      </c>
      <c r="T4" s="294"/>
    </row>
    <row r="5" spans="1:20" ht="14.65" customHeight="1" x14ac:dyDescent="0.25">
      <c r="A5" s="235"/>
      <c r="B5" s="86" t="s">
        <v>269</v>
      </c>
      <c r="C5" s="295">
        <v>5.3999999999999999E-2</v>
      </c>
      <c r="D5" s="295">
        <v>5.3999999999999999E-2</v>
      </c>
      <c r="E5" s="295">
        <v>5.3999999999999999E-2</v>
      </c>
      <c r="F5" s="295">
        <v>5.3999999999999999E-2</v>
      </c>
      <c r="G5" s="295">
        <v>5.3999999999999999E-2</v>
      </c>
      <c r="H5" s="295">
        <v>5.3999999999999999E-2</v>
      </c>
      <c r="I5" s="295">
        <v>5.3999999999999999E-2</v>
      </c>
      <c r="J5" s="295">
        <v>5.3999999999999999E-2</v>
      </c>
      <c r="K5" s="295">
        <v>5.3999999999999999E-2</v>
      </c>
      <c r="L5" s="295">
        <v>5.3999999999999999E-2</v>
      </c>
      <c r="M5" s="295">
        <v>5.3999999999999999E-2</v>
      </c>
      <c r="N5" s="295">
        <v>5.3999999999999999E-2</v>
      </c>
      <c r="O5" s="295">
        <v>5.3999999999999999E-2</v>
      </c>
      <c r="P5" s="295">
        <v>5.3999999999999999E-2</v>
      </c>
      <c r="Q5" s="295">
        <v>5.3999999999999999E-2</v>
      </c>
      <c r="R5" s="295">
        <v>5.3999999999999999E-2</v>
      </c>
      <c r="S5" s="295">
        <v>5.3999999999999999E-2</v>
      </c>
      <c r="T5" s="295"/>
    </row>
    <row r="6" spans="1:20" ht="14.65" customHeight="1" x14ac:dyDescent="0.25">
      <c r="A6" s="235"/>
      <c r="B6" s="86" t="s">
        <v>270</v>
      </c>
      <c r="C6" s="295">
        <v>0.02</v>
      </c>
      <c r="D6" s="295">
        <v>0.02</v>
      </c>
      <c r="E6" s="295">
        <v>8.1000000000000003E-2</v>
      </c>
      <c r="F6" s="295">
        <v>5.1999999999999998E-2</v>
      </c>
      <c r="G6" s="295">
        <v>0.02</v>
      </c>
      <c r="H6" s="295">
        <v>0.02</v>
      </c>
      <c r="I6" s="295">
        <v>0.02</v>
      </c>
      <c r="J6" s="295">
        <v>0.02</v>
      </c>
      <c r="K6" s="295">
        <v>0.02</v>
      </c>
      <c r="L6" s="295">
        <v>0.02</v>
      </c>
      <c r="M6" s="295">
        <v>0.02</v>
      </c>
      <c r="N6" s="295">
        <v>0.02</v>
      </c>
      <c r="O6" s="295">
        <v>0.02</v>
      </c>
      <c r="P6" s="295">
        <v>0.02</v>
      </c>
      <c r="Q6" s="295">
        <v>0.02</v>
      </c>
      <c r="R6" s="295">
        <v>0.02</v>
      </c>
      <c r="S6" s="295">
        <v>0.02</v>
      </c>
      <c r="T6" s="295"/>
    </row>
    <row r="7" spans="1:20" ht="14.65" customHeight="1" x14ac:dyDescent="0.25">
      <c r="A7" s="235"/>
      <c r="B7" s="86"/>
      <c r="C7" s="86"/>
      <c r="D7" s="86"/>
      <c r="E7" s="86"/>
      <c r="F7" s="86"/>
      <c r="G7" s="86"/>
      <c r="H7" s="86"/>
      <c r="I7" s="86"/>
      <c r="J7" s="86"/>
      <c r="K7" s="86"/>
      <c r="L7" s="86"/>
      <c r="M7" s="86"/>
      <c r="N7" s="86"/>
      <c r="O7" s="86"/>
      <c r="P7" s="86"/>
      <c r="Q7" s="86"/>
      <c r="R7" s="86"/>
      <c r="S7" s="86"/>
      <c r="T7" s="86"/>
    </row>
    <row r="8" spans="1:20" ht="14.65" customHeight="1" x14ac:dyDescent="0.25">
      <c r="A8" s="235"/>
      <c r="B8" s="86" t="s">
        <v>271</v>
      </c>
      <c r="C8" s="295">
        <v>5.3999999999999999E-2</v>
      </c>
      <c r="D8" s="295">
        <v>5.3999999999999999E-2</v>
      </c>
      <c r="E8" s="295">
        <v>5.3999999999999999E-2</v>
      </c>
      <c r="F8" s="295">
        <v>5.3999999999999999E-2</v>
      </c>
      <c r="G8" s="295">
        <v>5.3999999999999999E-2</v>
      </c>
      <c r="H8" s="295">
        <v>5.3999999999999999E-2</v>
      </c>
      <c r="I8" s="295">
        <v>5.3999999999999999E-2</v>
      </c>
      <c r="J8" s="295">
        <v>5.3999999999999999E-2</v>
      </c>
      <c r="K8" s="295">
        <v>5.3999999999999999E-2</v>
      </c>
      <c r="L8" s="295">
        <v>5.3999999999999999E-2</v>
      </c>
      <c r="M8" s="295">
        <v>5.3999999999999999E-2</v>
      </c>
      <c r="N8" s="295">
        <v>5.3999999999999999E-2</v>
      </c>
      <c r="O8" s="295">
        <v>5.3999999999999999E-2</v>
      </c>
      <c r="P8" s="295">
        <v>5.3999999999999999E-2</v>
      </c>
      <c r="Q8" s="295">
        <v>5.3999999999999999E-2</v>
      </c>
      <c r="R8" s="295">
        <v>5.3999999999999999E-2</v>
      </c>
      <c r="S8" s="295">
        <v>5.3999999999999999E-2</v>
      </c>
      <c r="T8" s="295"/>
    </row>
    <row r="9" spans="1:20" ht="14.65" customHeight="1" x14ac:dyDescent="0.25">
      <c r="A9" s="235"/>
      <c r="B9" s="86" t="s">
        <v>272</v>
      </c>
      <c r="C9" s="295">
        <v>0.02</v>
      </c>
      <c r="D9" s="295">
        <v>0.02</v>
      </c>
      <c r="E9" s="295">
        <v>7.9000000000000001E-2</v>
      </c>
      <c r="F9" s="295">
        <v>6.8000000000000005E-2</v>
      </c>
      <c r="G9" s="295">
        <v>2.1999999999999999E-2</v>
      </c>
      <c r="H9" s="295">
        <v>0.02</v>
      </c>
      <c r="I9" s="295">
        <v>0.02</v>
      </c>
      <c r="J9" s="295">
        <v>0.02</v>
      </c>
      <c r="K9" s="295">
        <v>0.02</v>
      </c>
      <c r="L9" s="295">
        <v>0.02</v>
      </c>
      <c r="M9" s="295">
        <v>0.02</v>
      </c>
      <c r="N9" s="295">
        <v>0.02</v>
      </c>
      <c r="O9" s="295">
        <v>0.02</v>
      </c>
      <c r="P9" s="295">
        <v>0.02</v>
      </c>
      <c r="Q9" s="295">
        <v>0.02</v>
      </c>
      <c r="R9" s="295">
        <v>0.02</v>
      </c>
      <c r="S9" s="295">
        <v>0.02</v>
      </c>
      <c r="T9" s="295"/>
    </row>
    <row r="10" spans="1:20" ht="14.65" customHeight="1" x14ac:dyDescent="0.25">
      <c r="A10" s="235"/>
      <c r="B10" s="86"/>
      <c r="C10" s="295"/>
      <c r="T10" s="234"/>
    </row>
    <row r="11" spans="1:20" ht="14.65" customHeight="1" x14ac:dyDescent="0.25">
      <c r="A11" s="235"/>
      <c r="C11" s="236"/>
      <c r="D11" s="236"/>
      <c r="E11" s="236"/>
      <c r="T11" s="234"/>
    </row>
    <row r="12" spans="1:20" ht="14.65" customHeight="1" x14ac:dyDescent="0.25">
      <c r="A12" s="235"/>
      <c r="C12" s="237" t="s">
        <v>159</v>
      </c>
      <c r="D12" s="237" t="s">
        <v>160</v>
      </c>
      <c r="E12" s="237" t="s">
        <v>161</v>
      </c>
      <c r="F12" s="237" t="s">
        <v>162</v>
      </c>
      <c r="G12" s="237" t="s">
        <v>163</v>
      </c>
      <c r="H12" s="237" t="s">
        <v>164</v>
      </c>
      <c r="I12" s="86" t="s">
        <v>165</v>
      </c>
      <c r="J12" s="86" t="s">
        <v>166</v>
      </c>
      <c r="K12" s="86" t="s">
        <v>167</v>
      </c>
      <c r="L12" s="86" t="s">
        <v>168</v>
      </c>
      <c r="M12" s="86" t="s">
        <v>169</v>
      </c>
      <c r="N12" s="86" t="s">
        <v>170</v>
      </c>
      <c r="O12" s="86" t="s">
        <v>171</v>
      </c>
      <c r="P12" s="86" t="s">
        <v>172</v>
      </c>
      <c r="Q12" s="86" t="s">
        <v>173</v>
      </c>
      <c r="R12" s="86" t="s">
        <v>250</v>
      </c>
      <c r="S12" s="86" t="s">
        <v>251</v>
      </c>
      <c r="T12" s="234"/>
    </row>
    <row r="13" spans="1:20" ht="14.65" customHeight="1" x14ac:dyDescent="0.25">
      <c r="A13" s="235"/>
      <c r="B13" s="86" t="s">
        <v>273</v>
      </c>
      <c r="C13" s="296">
        <f t="shared" ref="C13:G14" si="0">D13*(1+C5)</f>
        <v>1.3710196056250556</v>
      </c>
      <c r="D13" s="296">
        <f t="shared" si="0"/>
        <v>1.3007776144450243</v>
      </c>
      <c r="E13" s="296">
        <f t="shared" si="0"/>
        <v>1.2341343590560001</v>
      </c>
      <c r="F13" s="296">
        <f t="shared" si="0"/>
        <v>1.1709054640000001</v>
      </c>
      <c r="G13" s="296">
        <f t="shared" si="0"/>
        <v>1.110916</v>
      </c>
      <c r="H13" s="296">
        <f>I13*(1+H5)</f>
        <v>1.054</v>
      </c>
      <c r="I13" s="296">
        <v>1</v>
      </c>
      <c r="J13" s="296">
        <f>I13/(1+J5)</f>
        <v>0.94876660341555974</v>
      </c>
      <c r="K13" s="296">
        <f t="shared" ref="K13:S14" si="1">J13/(1+K5)</f>
        <v>0.90015806775669804</v>
      </c>
      <c r="L13" s="296">
        <f t="shared" si="1"/>
        <v>0.85403991248263567</v>
      </c>
      <c r="M13" s="296">
        <f t="shared" si="1"/>
        <v>0.8102845469474721</v>
      </c>
      <c r="N13" s="296">
        <f t="shared" si="1"/>
        <v>0.76877091740746872</v>
      </c>
      <c r="O13" s="296">
        <f t="shared" si="1"/>
        <v>0.72938417211334794</v>
      </c>
      <c r="P13" s="296">
        <f t="shared" si="1"/>
        <v>0.6920153435610511</v>
      </c>
      <c r="Q13" s="296">
        <f t="shared" si="1"/>
        <v>0.65656104702187013</v>
      </c>
      <c r="R13" s="296">
        <f t="shared" si="1"/>
        <v>0.62292319451790334</v>
      </c>
      <c r="S13" s="296">
        <f t="shared" si="1"/>
        <v>0.59100872345152122</v>
      </c>
      <c r="T13" s="234"/>
    </row>
    <row r="14" spans="1:20" ht="14.65" customHeight="1" x14ac:dyDescent="0.25">
      <c r="A14" s="235"/>
      <c r="B14" s="86" t="s">
        <v>274</v>
      </c>
      <c r="C14" s="296">
        <f t="shared" si="0"/>
        <v>1.2309548415379201</v>
      </c>
      <c r="D14" s="296">
        <f t="shared" si="0"/>
        <v>1.206818472096</v>
      </c>
      <c r="E14" s="296">
        <f t="shared" si="0"/>
        <v>1.1831553647999999</v>
      </c>
      <c r="F14" s="296">
        <f t="shared" si="0"/>
        <v>1.0945008000000001</v>
      </c>
      <c r="G14" s="296">
        <f t="shared" si="0"/>
        <v>1.0404</v>
      </c>
      <c r="H14" s="296">
        <f>I14*(1+H6)</f>
        <v>1.02</v>
      </c>
      <c r="I14" s="296">
        <v>1</v>
      </c>
      <c r="J14" s="296">
        <f>I14/(1+J6)</f>
        <v>0.98039215686274506</v>
      </c>
      <c r="K14" s="296">
        <f t="shared" si="1"/>
        <v>0.96116878123798533</v>
      </c>
      <c r="L14" s="296">
        <f t="shared" si="1"/>
        <v>0.94232233454704439</v>
      </c>
      <c r="M14" s="296">
        <f t="shared" si="1"/>
        <v>0.92384542602651409</v>
      </c>
      <c r="N14" s="296">
        <f t="shared" si="1"/>
        <v>0.90573080982991572</v>
      </c>
      <c r="O14" s="296">
        <f t="shared" si="1"/>
        <v>0.88797138218619187</v>
      </c>
      <c r="P14" s="296">
        <f t="shared" si="1"/>
        <v>0.87056017861391355</v>
      </c>
      <c r="Q14" s="296">
        <f t="shared" si="1"/>
        <v>0.85349037119011129</v>
      </c>
      <c r="R14" s="296">
        <f t="shared" si="1"/>
        <v>0.83675526587265814</v>
      </c>
      <c r="S14" s="296">
        <f t="shared" si="1"/>
        <v>0.82034829987515501</v>
      </c>
      <c r="T14" s="234"/>
    </row>
    <row r="15" spans="1:20" ht="14.65" customHeight="1" x14ac:dyDescent="0.25">
      <c r="A15" s="235"/>
      <c r="B15" s="86" t="s">
        <v>275</v>
      </c>
      <c r="C15" s="296">
        <f t="shared" ref="C15:H15" si="2">C13*C14</f>
        <v>1.6876632213875722</v>
      </c>
      <c r="D15" s="296">
        <f t="shared" si="2"/>
        <v>1.569802453201224</v>
      </c>
      <c r="E15" s="296">
        <f t="shared" si="2"/>
        <v>1.4601726878011159</v>
      </c>
      <c r="F15" s="296">
        <f t="shared" si="2"/>
        <v>1.2815569670723714</v>
      </c>
      <c r="G15" s="296">
        <f t="shared" si="2"/>
        <v>1.1557970064</v>
      </c>
      <c r="H15" s="296">
        <f t="shared" si="2"/>
        <v>1.07508</v>
      </c>
      <c r="I15" s="296">
        <v>1</v>
      </c>
      <c r="J15" s="296">
        <f t="shared" ref="J15:S15" si="3">J13*J14</f>
        <v>0.9301633366819213</v>
      </c>
      <c r="K15" s="296">
        <f t="shared" si="3"/>
        <v>0.86520383290724523</v>
      </c>
      <c r="L15" s="296">
        <f t="shared" si="3"/>
        <v>0.80478088412699067</v>
      </c>
      <c r="M15" s="296">
        <f t="shared" si="3"/>
        <v>0.74857767247738827</v>
      </c>
      <c r="N15" s="296">
        <f t="shared" si="3"/>
        <v>0.69629950559715392</v>
      </c>
      <c r="O15" s="296">
        <f t="shared" si="3"/>
        <v>0.64767227145622086</v>
      </c>
      <c r="P15" s="296">
        <f t="shared" si="3"/>
        <v>0.60244100109407739</v>
      </c>
      <c r="Q15" s="296">
        <f t="shared" si="3"/>
        <v>0.56036853173166401</v>
      </c>
      <c r="R15" s="296">
        <f t="shared" si="3"/>
        <v>0.52123426324707378</v>
      </c>
      <c r="S15" s="296">
        <f t="shared" si="3"/>
        <v>0.4848330014948411</v>
      </c>
      <c r="T15" s="234"/>
    </row>
    <row r="16" spans="1:20" ht="14.65" customHeight="1" x14ac:dyDescent="0.25">
      <c r="A16" s="235"/>
      <c r="B16" s="86"/>
      <c r="C16" s="296"/>
      <c r="D16" s="296"/>
      <c r="E16" s="296"/>
      <c r="F16" s="296"/>
      <c r="G16" s="296"/>
      <c r="H16" s="296"/>
      <c r="I16" s="296"/>
      <c r="J16" s="296"/>
      <c r="K16" s="296"/>
      <c r="L16" s="296"/>
      <c r="M16" s="296"/>
      <c r="N16" s="296"/>
      <c r="O16" s="296"/>
      <c r="P16" s="296"/>
      <c r="Q16" s="296"/>
      <c r="R16" s="296"/>
      <c r="S16" s="296"/>
      <c r="T16" s="234"/>
    </row>
    <row r="17" spans="1:21" ht="14.65" customHeight="1" x14ac:dyDescent="0.25">
      <c r="A17" s="235"/>
      <c r="C17" s="237" t="s">
        <v>159</v>
      </c>
      <c r="D17" s="237" t="s">
        <v>160</v>
      </c>
      <c r="E17" s="237" t="s">
        <v>161</v>
      </c>
      <c r="F17" s="237" t="s">
        <v>162</v>
      </c>
      <c r="G17" s="237" t="s">
        <v>163</v>
      </c>
      <c r="H17" s="237" t="s">
        <v>164</v>
      </c>
      <c r="I17" s="86" t="s">
        <v>165</v>
      </c>
      <c r="J17" s="86" t="s">
        <v>166</v>
      </c>
      <c r="K17" s="86" t="s">
        <v>167</v>
      </c>
      <c r="L17" s="86" t="s">
        <v>168</v>
      </c>
      <c r="M17" s="86" t="s">
        <v>169</v>
      </c>
      <c r="N17" s="86" t="s">
        <v>170</v>
      </c>
      <c r="O17" s="86" t="s">
        <v>171</v>
      </c>
      <c r="P17" s="86" t="s">
        <v>172</v>
      </c>
      <c r="Q17" s="86" t="s">
        <v>173</v>
      </c>
      <c r="R17" s="86" t="s">
        <v>250</v>
      </c>
      <c r="S17" s="86" t="s">
        <v>251</v>
      </c>
      <c r="T17" s="234"/>
    </row>
    <row r="18" spans="1:21" ht="14.65" customHeight="1" x14ac:dyDescent="0.25">
      <c r="A18" s="235"/>
      <c r="B18" s="86" t="s">
        <v>276</v>
      </c>
      <c r="C18" s="296">
        <f t="shared" ref="C18:H18" si="4">D18*(1+C8)</f>
        <v>1.3710196056250556</v>
      </c>
      <c r="D18" s="296">
        <f t="shared" si="4"/>
        <v>1.3007776144450243</v>
      </c>
      <c r="E18" s="296">
        <f t="shared" si="4"/>
        <v>1.2341343590560001</v>
      </c>
      <c r="F18" s="296">
        <f t="shared" si="4"/>
        <v>1.1709054640000001</v>
      </c>
      <c r="G18" s="296">
        <f t="shared" si="4"/>
        <v>1.110916</v>
      </c>
      <c r="H18" s="296">
        <f t="shared" si="4"/>
        <v>1.054</v>
      </c>
      <c r="I18" s="296">
        <v>1</v>
      </c>
      <c r="J18" s="296">
        <f>I18/(1+J8)</f>
        <v>0.94876660341555974</v>
      </c>
      <c r="K18" s="296">
        <f t="shared" ref="K18:S19" si="5">J18/(1+K8)</f>
        <v>0.90015806775669804</v>
      </c>
      <c r="L18" s="296">
        <f t="shared" si="5"/>
        <v>0.85403991248263567</v>
      </c>
      <c r="M18" s="296">
        <f t="shared" si="5"/>
        <v>0.8102845469474721</v>
      </c>
      <c r="N18" s="296">
        <f t="shared" si="5"/>
        <v>0.76877091740746872</v>
      </c>
      <c r="O18" s="296">
        <f t="shared" si="5"/>
        <v>0.72938417211334794</v>
      </c>
      <c r="P18" s="296">
        <f t="shared" si="5"/>
        <v>0.6920153435610511</v>
      </c>
      <c r="Q18" s="296">
        <f t="shared" si="5"/>
        <v>0.65656104702187013</v>
      </c>
      <c r="R18" s="296">
        <f t="shared" si="5"/>
        <v>0.62292319451790334</v>
      </c>
      <c r="S18" s="296">
        <f t="shared" si="5"/>
        <v>0.59100872345152122</v>
      </c>
      <c r="T18" s="234"/>
    </row>
    <row r="19" spans="1:21" ht="14.65" customHeight="1" x14ac:dyDescent="0.25">
      <c r="A19" s="235"/>
      <c r="B19" s="86" t="s">
        <v>277</v>
      </c>
      <c r="C19" s="296">
        <f>D19*(1+D9)</f>
        <v>1.2498103258542719</v>
      </c>
      <c r="D19" s="296">
        <f>E19*(1+E9)</f>
        <v>1.2253042410335999</v>
      </c>
      <c r="E19" s="296">
        <f>F19*(1+F9)</f>
        <v>1.1355924384</v>
      </c>
      <c r="F19" s="296">
        <f>G19*(1+G9)</f>
        <v>1.0632888</v>
      </c>
      <c r="G19" s="296">
        <f>H19*(1+H9)</f>
        <v>1.0404</v>
      </c>
      <c r="H19" s="296">
        <f>I19*(1+H9)</f>
        <v>1.02</v>
      </c>
      <c r="I19" s="296">
        <v>1</v>
      </c>
      <c r="J19" s="296">
        <f>I19/(1+J9)</f>
        <v>0.98039215686274506</v>
      </c>
      <c r="K19" s="296">
        <f t="shared" si="5"/>
        <v>0.96116878123798533</v>
      </c>
      <c r="L19" s="296">
        <f t="shared" si="5"/>
        <v>0.94232233454704439</v>
      </c>
      <c r="M19" s="296">
        <f t="shared" si="5"/>
        <v>0.92384542602651409</v>
      </c>
      <c r="N19" s="296">
        <f t="shared" si="5"/>
        <v>0.90573080982991572</v>
      </c>
      <c r="O19" s="296">
        <f t="shared" si="5"/>
        <v>0.88797138218619187</v>
      </c>
      <c r="P19" s="296">
        <f t="shared" si="5"/>
        <v>0.87056017861391355</v>
      </c>
      <c r="Q19" s="296">
        <f t="shared" si="5"/>
        <v>0.85349037119011129</v>
      </c>
      <c r="R19" s="296">
        <f t="shared" si="5"/>
        <v>0.83675526587265814</v>
      </c>
      <c r="S19" s="296">
        <f t="shared" si="5"/>
        <v>0.82034829987515501</v>
      </c>
      <c r="T19" s="234"/>
    </row>
    <row r="20" spans="1:21" ht="14.65" customHeight="1" x14ac:dyDescent="0.25">
      <c r="A20" s="235"/>
      <c r="B20" s="86" t="s">
        <v>278</v>
      </c>
      <c r="C20" s="296">
        <f t="shared" ref="C20:H20" si="6">C18*C19</f>
        <v>1.7135144600588461</v>
      </c>
      <c r="D20" s="296">
        <f t="shared" si="6"/>
        <v>1.5938483276210571</v>
      </c>
      <c r="E20" s="296">
        <f t="shared" si="6"/>
        <v>1.4014736461136243</v>
      </c>
      <c r="F20" s="296">
        <f t="shared" si="6"/>
        <v>1.2450106657300033</v>
      </c>
      <c r="G20" s="296">
        <f t="shared" si="6"/>
        <v>1.1557970064</v>
      </c>
      <c r="H20" s="296">
        <f t="shared" si="6"/>
        <v>1.07508</v>
      </c>
      <c r="I20" s="296">
        <v>1</v>
      </c>
      <c r="J20" s="296">
        <f t="shared" ref="J20:S20" si="7">J18*J19</f>
        <v>0.9301633366819213</v>
      </c>
      <c r="K20" s="296">
        <f t="shared" si="7"/>
        <v>0.86520383290724523</v>
      </c>
      <c r="L20" s="296">
        <f t="shared" si="7"/>
        <v>0.80478088412699067</v>
      </c>
      <c r="M20" s="296">
        <f t="shared" si="7"/>
        <v>0.74857767247738827</v>
      </c>
      <c r="N20" s="296">
        <f t="shared" si="7"/>
        <v>0.69629950559715392</v>
      </c>
      <c r="O20" s="296">
        <f t="shared" si="7"/>
        <v>0.64767227145622086</v>
      </c>
      <c r="P20" s="296">
        <f t="shared" si="7"/>
        <v>0.60244100109407739</v>
      </c>
      <c r="Q20" s="296">
        <f t="shared" si="7"/>
        <v>0.56036853173166401</v>
      </c>
      <c r="R20" s="296">
        <f t="shared" si="7"/>
        <v>0.52123426324707378</v>
      </c>
      <c r="S20" s="296">
        <f t="shared" si="7"/>
        <v>0.4848330014948411</v>
      </c>
      <c r="T20" s="234"/>
    </row>
    <row r="21" spans="1:21" ht="14.65" customHeight="1" x14ac:dyDescent="0.25">
      <c r="A21" s="235"/>
      <c r="B21" s="86"/>
      <c r="C21" s="296"/>
      <c r="D21" s="296"/>
      <c r="E21" s="296"/>
      <c r="F21" s="296"/>
      <c r="G21" s="296"/>
      <c r="H21" s="296"/>
      <c r="I21" s="296"/>
      <c r="J21" s="296"/>
      <c r="K21" s="296"/>
      <c r="L21" s="296"/>
      <c r="M21" s="296"/>
      <c r="N21" s="296"/>
      <c r="O21" s="296"/>
      <c r="P21" s="296"/>
      <c r="Q21" s="296"/>
      <c r="R21" s="296"/>
      <c r="S21" s="296"/>
      <c r="T21" s="234"/>
    </row>
    <row r="22" spans="1:21" ht="14.65" customHeight="1" x14ac:dyDescent="0.25">
      <c r="A22" s="235"/>
      <c r="C22" s="233" t="s">
        <v>165</v>
      </c>
      <c r="T22" s="234"/>
    </row>
    <row r="23" spans="1:21" ht="14.65" customHeight="1" x14ac:dyDescent="0.25">
      <c r="A23" s="235"/>
      <c r="B23" s="272" t="s">
        <v>254</v>
      </c>
      <c r="C23" s="273" t="s">
        <v>205</v>
      </c>
      <c r="T23" s="234"/>
    </row>
    <row r="24" spans="1:21" ht="14.65" customHeight="1" x14ac:dyDescent="0.25">
      <c r="A24" s="235"/>
      <c r="B24" s="274" t="s">
        <v>255</v>
      </c>
      <c r="C24" s="240">
        <v>0</v>
      </c>
      <c r="D24" s="34" t="s">
        <v>256</v>
      </c>
      <c r="T24" s="234"/>
    </row>
    <row r="25" spans="1:21" ht="14.65" customHeight="1" x14ac:dyDescent="0.25">
      <c r="A25" s="235"/>
      <c r="B25" s="272" t="s">
        <v>257</v>
      </c>
      <c r="C25" s="275" t="s">
        <v>204</v>
      </c>
      <c r="T25" s="234"/>
    </row>
    <row r="26" spans="1:21" ht="14.65" customHeight="1" x14ac:dyDescent="0.25">
      <c r="A26" s="235"/>
      <c r="B26" s="276" t="s">
        <v>210</v>
      </c>
      <c r="T26" s="234"/>
    </row>
    <row r="27" spans="1:21" ht="14.65" customHeight="1" x14ac:dyDescent="0.25">
      <c r="A27" s="235"/>
      <c r="B27" s="276"/>
      <c r="T27" s="234"/>
    </row>
    <row r="28" spans="1:21" ht="14.65" customHeight="1" x14ac:dyDescent="0.25">
      <c r="A28" s="235"/>
      <c r="B28" s="238" t="s">
        <v>174</v>
      </c>
      <c r="T28" s="234"/>
    </row>
    <row r="29" spans="1:21" ht="14.65" customHeight="1" x14ac:dyDescent="0.25">
      <c r="A29" s="235"/>
      <c r="B29" s="238" t="s">
        <v>282</v>
      </c>
      <c r="C29" s="297" t="s">
        <v>283</v>
      </c>
      <c r="T29" s="234"/>
    </row>
    <row r="30" spans="1:21" ht="14.65" customHeight="1" x14ac:dyDescent="0.25">
      <c r="A30" s="235"/>
      <c r="B30" s="86" t="s">
        <v>175</v>
      </c>
      <c r="C30" s="240">
        <v>2</v>
      </c>
      <c r="D30" s="233" t="s">
        <v>176</v>
      </c>
      <c r="T30" s="234"/>
      <c r="U30" s="235" t="s">
        <v>177</v>
      </c>
    </row>
    <row r="31" spans="1:21" ht="14.65" customHeight="1" x14ac:dyDescent="0.25">
      <c r="A31" s="235"/>
      <c r="B31" s="86" t="s">
        <v>178</v>
      </c>
      <c r="C31" s="240">
        <v>0</v>
      </c>
      <c r="D31" s="233" t="s">
        <v>179</v>
      </c>
      <c r="T31" s="234"/>
      <c r="U31" s="235" t="s">
        <v>177</v>
      </c>
    </row>
    <row r="32" spans="1:21" ht="14.65" customHeight="1" x14ac:dyDescent="0.25">
      <c r="A32" s="235"/>
      <c r="C32" s="86">
        <v>0</v>
      </c>
      <c r="D32" s="86">
        <v>1</v>
      </c>
      <c r="E32" s="86">
        <v>2</v>
      </c>
      <c r="F32" s="86">
        <v>3</v>
      </c>
      <c r="G32" s="86">
        <v>4</v>
      </c>
      <c r="H32" s="86">
        <v>5</v>
      </c>
      <c r="I32" s="86">
        <v>6</v>
      </c>
      <c r="J32" s="86">
        <v>7</v>
      </c>
      <c r="K32" s="86">
        <v>8</v>
      </c>
      <c r="L32" s="86">
        <v>9</v>
      </c>
      <c r="M32" s="86">
        <v>10</v>
      </c>
      <c r="N32" s="86">
        <v>11</v>
      </c>
      <c r="O32" s="86">
        <v>12</v>
      </c>
      <c r="P32" s="86">
        <v>13</v>
      </c>
      <c r="Q32" s="86">
        <v>14</v>
      </c>
      <c r="R32" s="86">
        <v>15</v>
      </c>
      <c r="S32" s="86">
        <v>16</v>
      </c>
      <c r="T32" s="234"/>
    </row>
    <row r="33" spans="1:21" ht="14.65" customHeight="1" x14ac:dyDescent="0.25">
      <c r="A33" s="235"/>
      <c r="C33" s="237" t="s">
        <v>159</v>
      </c>
      <c r="D33" s="237" t="s">
        <v>160</v>
      </c>
      <c r="E33" s="237" t="s">
        <v>161</v>
      </c>
      <c r="F33" s="237" t="s">
        <v>162</v>
      </c>
      <c r="G33" s="237" t="s">
        <v>163</v>
      </c>
      <c r="H33" s="237" t="s">
        <v>164</v>
      </c>
      <c r="I33" s="86" t="s">
        <v>165</v>
      </c>
      <c r="J33" s="86" t="s">
        <v>166</v>
      </c>
      <c r="K33" s="86" t="s">
        <v>167</v>
      </c>
      <c r="L33" s="86" t="s">
        <v>168</v>
      </c>
      <c r="M33" s="86" t="s">
        <v>169</v>
      </c>
      <c r="N33" s="86" t="s">
        <v>170</v>
      </c>
      <c r="O33" s="86" t="s">
        <v>171</v>
      </c>
      <c r="P33" s="86" t="s">
        <v>172</v>
      </c>
      <c r="Q33" s="86" t="s">
        <v>173</v>
      </c>
      <c r="R33" s="86" t="s">
        <v>250</v>
      </c>
      <c r="S33" s="86" t="s">
        <v>251</v>
      </c>
      <c r="T33" s="234" t="s">
        <v>180</v>
      </c>
    </row>
    <row r="34" spans="1:21" ht="14.65" customHeight="1" x14ac:dyDescent="0.25">
      <c r="A34" s="235"/>
      <c r="B34" s="86" t="s">
        <v>181</v>
      </c>
      <c r="C34" s="240">
        <v>0</v>
      </c>
      <c r="D34" s="240">
        <v>0</v>
      </c>
      <c r="E34" s="240">
        <v>0</v>
      </c>
      <c r="F34" s="240">
        <v>0</v>
      </c>
      <c r="G34" s="240">
        <v>0</v>
      </c>
      <c r="H34" s="240">
        <v>0</v>
      </c>
      <c r="I34" s="240"/>
      <c r="J34" s="240"/>
      <c r="T34" s="234"/>
      <c r="U34" s="235" t="s">
        <v>177</v>
      </c>
    </row>
    <row r="35" spans="1:21" ht="14.65" customHeight="1" x14ac:dyDescent="0.25">
      <c r="A35" s="235"/>
      <c r="B35" s="86" t="s">
        <v>182</v>
      </c>
      <c r="C35" s="241">
        <f t="shared" ref="C35:H35" si="8">IF(C32=$C30+6,-$C31,0)</f>
        <v>0</v>
      </c>
      <c r="D35" s="241">
        <f t="shared" si="8"/>
        <v>0</v>
      </c>
      <c r="E35" s="241">
        <f t="shared" si="8"/>
        <v>0</v>
      </c>
      <c r="F35" s="241">
        <f t="shared" si="8"/>
        <v>0</v>
      </c>
      <c r="G35" s="241">
        <f t="shared" si="8"/>
        <v>0</v>
      </c>
      <c r="H35" s="241">
        <f t="shared" si="8"/>
        <v>0</v>
      </c>
      <c r="I35" s="241">
        <f>IF(I32=$C30+6,-$C31,0)</f>
        <v>0</v>
      </c>
      <c r="J35" s="241">
        <f t="shared" ref="J35:S35" si="9">IF(J32=$C30+6,-$C31,0)</f>
        <v>0</v>
      </c>
      <c r="K35" s="241">
        <f t="shared" si="9"/>
        <v>0</v>
      </c>
      <c r="L35" s="241">
        <f t="shared" si="9"/>
        <v>0</v>
      </c>
      <c r="M35" s="241">
        <f t="shared" si="9"/>
        <v>0</v>
      </c>
      <c r="N35" s="241">
        <f t="shared" si="9"/>
        <v>0</v>
      </c>
      <c r="O35" s="241">
        <f t="shared" si="9"/>
        <v>0</v>
      </c>
      <c r="P35" s="241">
        <f t="shared" si="9"/>
        <v>0</v>
      </c>
      <c r="Q35" s="241">
        <f t="shared" si="9"/>
        <v>0</v>
      </c>
      <c r="R35" s="241">
        <f t="shared" si="9"/>
        <v>0</v>
      </c>
      <c r="S35" s="241">
        <f t="shared" si="9"/>
        <v>0</v>
      </c>
      <c r="T35" s="242"/>
      <c r="U35" s="235" t="s">
        <v>183</v>
      </c>
    </row>
    <row r="36" spans="1:21" ht="14.65" customHeight="1" x14ac:dyDescent="0.25">
      <c r="A36" s="235"/>
      <c r="B36" s="86" t="s">
        <v>184</v>
      </c>
      <c r="C36" s="241"/>
      <c r="D36" s="241"/>
      <c r="E36" s="241"/>
      <c r="F36" s="241"/>
      <c r="G36" s="241"/>
      <c r="H36" s="241"/>
      <c r="I36" s="241">
        <f>IF($C$29="ROI",IF(I32&lt;=$C30+5,-$J41/I14,0),IF($C$29="NI",IF(I32&lt;=$C30+5,-$J41/I19,0)))</f>
        <v>0</v>
      </c>
      <c r="J36" s="241">
        <f>IF($C$29="ROI",IF(J32&lt;=$C30+5,-$J41/J14,0),IF($C$29="NI",IF(J32&lt;=$C30+5,-$J41/J19,0)))</f>
        <v>0</v>
      </c>
      <c r="K36" s="241">
        <f>IF($C$29="ROI",IF(K32&lt;=$C30+5,-$J41/K14,0),IF($C$29="NI",IF(K32&lt;=$C30+5,-$J41/K19,0)))</f>
        <v>0</v>
      </c>
      <c r="L36" s="241">
        <f>IF(C29="ROI",IF(L32&lt;=$C30+5,-$J41/L14,0),IF(C29="NI",IF(L32&lt;=$C30+5,-$J41/L19,0)))</f>
        <v>0</v>
      </c>
      <c r="M36" s="241">
        <f>IF($C$29="ROI",IF(M32&lt;=$C30+5,-$J41/M14,0),IF($C$29="NI",IF(M32&lt;=$C30+5,-$J41/M19,0)))</f>
        <v>0</v>
      </c>
      <c r="N36" s="241">
        <f t="shared" ref="N36:S36" si="10">IF($C$29="ROI",IF(N32&lt;=$C30+5,-$J41/N14,0),IF($C$29="NI",IF(N32&lt;=$C30+5,-$J41/N19,0)))</f>
        <v>0</v>
      </c>
      <c r="O36" s="241">
        <f t="shared" si="10"/>
        <v>0</v>
      </c>
      <c r="P36" s="241">
        <f t="shared" si="10"/>
        <v>0</v>
      </c>
      <c r="Q36" s="241">
        <f t="shared" si="10"/>
        <v>0</v>
      </c>
      <c r="R36" s="241">
        <f t="shared" si="10"/>
        <v>0</v>
      </c>
      <c r="S36" s="241">
        <f t="shared" si="10"/>
        <v>0</v>
      </c>
      <c r="T36" s="242"/>
      <c r="U36" s="235" t="s">
        <v>183</v>
      </c>
    </row>
    <row r="37" spans="1:21" ht="14.65" customHeight="1" x14ac:dyDescent="0.25">
      <c r="A37" s="235"/>
      <c r="B37" s="86" t="s">
        <v>185</v>
      </c>
      <c r="C37" s="241">
        <f>SUM(C34:C35)</f>
        <v>0</v>
      </c>
      <c r="D37" s="241">
        <f t="shared" ref="D37:S37" si="11">SUM(D34:D36)</f>
        <v>0</v>
      </c>
      <c r="E37" s="241">
        <f t="shared" si="11"/>
        <v>0</v>
      </c>
      <c r="F37" s="241">
        <f t="shared" si="11"/>
        <v>0</v>
      </c>
      <c r="G37" s="241">
        <f t="shared" si="11"/>
        <v>0</v>
      </c>
      <c r="H37" s="241">
        <f t="shared" si="11"/>
        <v>0</v>
      </c>
      <c r="I37" s="241">
        <f t="shared" si="11"/>
        <v>0</v>
      </c>
      <c r="J37" s="241">
        <f t="shared" si="11"/>
        <v>0</v>
      </c>
      <c r="K37" s="241">
        <f t="shared" si="11"/>
        <v>0</v>
      </c>
      <c r="L37" s="241">
        <f t="shared" si="11"/>
        <v>0</v>
      </c>
      <c r="M37" s="241">
        <f t="shared" si="11"/>
        <v>0</v>
      </c>
      <c r="N37" s="241">
        <f t="shared" si="11"/>
        <v>0</v>
      </c>
      <c r="O37" s="241">
        <f t="shared" si="11"/>
        <v>0</v>
      </c>
      <c r="P37" s="241">
        <f t="shared" si="11"/>
        <v>0</v>
      </c>
      <c r="Q37" s="241">
        <f t="shared" si="11"/>
        <v>0</v>
      </c>
      <c r="R37" s="241">
        <f t="shared" si="11"/>
        <v>0</v>
      </c>
      <c r="S37" s="241">
        <f t="shared" si="11"/>
        <v>0</v>
      </c>
      <c r="T37" s="243" t="s">
        <v>186</v>
      </c>
      <c r="U37" s="235" t="s">
        <v>183</v>
      </c>
    </row>
    <row r="38" spans="1:21" ht="14.65" customHeight="1" x14ac:dyDescent="0.25">
      <c r="A38" s="235"/>
      <c r="B38" s="86" t="s">
        <v>252</v>
      </c>
      <c r="C38" s="241">
        <f>IF($C$29="ROI",C37*C15,IF($C$29="NI",C37*C20))</f>
        <v>0</v>
      </c>
      <c r="D38" s="241">
        <f t="shared" ref="D38:S38" si="12">IF($C$29="ROI",D37*D15,IF($C$29="NI",D37*D20))</f>
        <v>0</v>
      </c>
      <c r="E38" s="241">
        <f t="shared" si="12"/>
        <v>0</v>
      </c>
      <c r="F38" s="241">
        <f t="shared" si="12"/>
        <v>0</v>
      </c>
      <c r="G38" s="241">
        <f t="shared" si="12"/>
        <v>0</v>
      </c>
      <c r="H38" s="241">
        <f t="shared" si="12"/>
        <v>0</v>
      </c>
      <c r="I38" s="241">
        <f t="shared" si="12"/>
        <v>0</v>
      </c>
      <c r="J38" s="241">
        <f t="shared" si="12"/>
        <v>0</v>
      </c>
      <c r="K38" s="241">
        <f t="shared" si="12"/>
        <v>0</v>
      </c>
      <c r="L38" s="241">
        <f t="shared" si="12"/>
        <v>0</v>
      </c>
      <c r="M38" s="241">
        <f t="shared" si="12"/>
        <v>0</v>
      </c>
      <c r="N38" s="241">
        <f t="shared" si="12"/>
        <v>0</v>
      </c>
      <c r="O38" s="241">
        <f t="shared" si="12"/>
        <v>0</v>
      </c>
      <c r="P38" s="241">
        <f t="shared" si="12"/>
        <v>0</v>
      </c>
      <c r="Q38" s="241">
        <f t="shared" si="12"/>
        <v>0</v>
      </c>
      <c r="R38" s="241">
        <f t="shared" si="12"/>
        <v>0</v>
      </c>
      <c r="S38" s="241">
        <f t="shared" si="12"/>
        <v>0</v>
      </c>
      <c r="T38" s="244">
        <f>ABS(SUM(C38:S38))</f>
        <v>0</v>
      </c>
      <c r="U38" s="235" t="s">
        <v>183</v>
      </c>
    </row>
    <row r="39" spans="1:21" ht="14.65" customHeight="1" x14ac:dyDescent="0.25">
      <c r="A39" s="235"/>
      <c r="T39" s="234"/>
      <c r="U39" s="235" t="s">
        <v>183</v>
      </c>
    </row>
    <row r="40" spans="1:21" ht="14.65" customHeight="1" x14ac:dyDescent="0.25">
      <c r="A40" s="235"/>
      <c r="C40" s="245" t="s">
        <v>187</v>
      </c>
      <c r="D40" s="245" t="s">
        <v>188</v>
      </c>
      <c r="E40" s="245" t="s">
        <v>189</v>
      </c>
      <c r="F40" s="245" t="s">
        <v>190</v>
      </c>
      <c r="G40" s="245" t="s">
        <v>191</v>
      </c>
      <c r="H40" s="245" t="s">
        <v>192</v>
      </c>
      <c r="I40" s="245" t="s">
        <v>193</v>
      </c>
      <c r="J40" s="245" t="s">
        <v>180</v>
      </c>
      <c r="T40" s="234"/>
    </row>
    <row r="41" spans="1:21" ht="14.65" customHeight="1" x14ac:dyDescent="0.25">
      <c r="A41" s="235"/>
      <c r="B41" s="86" t="s">
        <v>194</v>
      </c>
      <c r="C41" s="246">
        <f>IF(C29="ROI",D34*D$15/SUMIF($I$32:$S$32,"&lt;="&amp;$C30+5,$I$13:$S$13),IF(C29="NI",D34*D$20/SUMIF($I$32:$S$32,"&lt;="&amp;$C30+5,$I$18:$S$18)))</f>
        <v>0</v>
      </c>
      <c r="D41" s="246">
        <f>IF(C29="ROI",E34*E$15/SUMIF($I$32:$S$32,"&lt;="&amp;$C30+5,$I$13:$S$13),IF(C29="NI",E34*E$20/SUMIF($I$32:$S$32,"&lt;="&amp;$C30+5,$I$18:$S$18)))</f>
        <v>0</v>
      </c>
      <c r="E41" s="246">
        <f>IF(C29="ROI",F34*F$15/SUMIF($I$32:$S$32,"&lt;="&amp;$C30+5,$I$13:$S$13),IF(C29="NI",F34*F$20/SUMIF($I$32:$S$32,"&lt;="&amp;$C30+5,$I$18:$S$18)))</f>
        <v>0</v>
      </c>
      <c r="F41" s="246">
        <f>IF(C29="ROI",G34*G$15/SUMIF($I$32:$S$32,"&lt;="&amp;$C30+5,$I$13:$S$13),IF(C29="NI",G34*G$20/SUMIF($I$32:$S$32,"&lt;="&amp;$C30+5,$I$18:$S$18)))</f>
        <v>0</v>
      </c>
      <c r="G41" s="246">
        <f>IF(C29="ROI",H34*H$15/SUMIF($I$32:$S$32,"&lt;="&amp;$C30+5,$I$13:$S$13),IF(C29="NI",H34*H$20/SUMIF($I$32:$S$32,"&lt;="&amp;$C30+5,$I$18:$S$18)))</f>
        <v>0</v>
      </c>
      <c r="H41" s="246">
        <f>IF(C29="ROI",I34*I$15/SUMIF($I$32:$S$32,"&lt;="&amp;$C30+5,$I$13:$S$13),IF(C29="NI",I34*I$20/SUMIF($I$32:$S$32,"&lt;="&amp;$C30+5,$I$18:$S$18)))</f>
        <v>0</v>
      </c>
      <c r="I41" s="246">
        <f>IF(C29="ROI",SUMPRODUCT($F$15:$S$15,F35:S35)/SUMIF(I32:S32,"&lt;="&amp;C30+5,$I$13:$S$13),IF(C29="NI",SUMPRODUCT($F$20:$S$20,F35:S35)/SUMIF(I32:S32,"&lt;="&amp;C30+5,$I$18:$S$18)))</f>
        <v>0</v>
      </c>
      <c r="J41" s="247">
        <f>SUM(C41:I41)</f>
        <v>0</v>
      </c>
      <c r="T41" s="234"/>
      <c r="U41" s="235" t="s">
        <v>183</v>
      </c>
    </row>
    <row r="42" spans="1:21" ht="14.65" customHeight="1" x14ac:dyDescent="0.25">
      <c r="A42" s="235"/>
      <c r="C42" s="248"/>
      <c r="D42" s="248"/>
      <c r="E42" s="248"/>
      <c r="F42" s="248"/>
      <c r="G42" s="248"/>
      <c r="H42" s="248"/>
      <c r="I42" s="248"/>
      <c r="J42" s="248"/>
      <c r="K42" s="248"/>
      <c r="L42" s="248"/>
      <c r="T42" s="234"/>
    </row>
    <row r="43" spans="1:21" ht="14.65" customHeight="1" x14ac:dyDescent="0.25">
      <c r="A43" s="235"/>
      <c r="T43" s="234"/>
    </row>
    <row r="44" spans="1:21" ht="14.65" customHeight="1" x14ac:dyDescent="0.25">
      <c r="A44" s="235"/>
      <c r="T44" s="234"/>
    </row>
    <row r="45" spans="1:21" ht="14.65" customHeight="1" x14ac:dyDescent="0.25">
      <c r="A45" s="235"/>
      <c r="B45" s="238" t="s">
        <v>195</v>
      </c>
      <c r="T45" s="234"/>
    </row>
    <row r="46" spans="1:21" ht="14.65" customHeight="1" x14ac:dyDescent="0.25">
      <c r="A46" s="235"/>
      <c r="B46" s="86" t="s">
        <v>175</v>
      </c>
      <c r="C46" s="240">
        <v>5</v>
      </c>
      <c r="D46" s="233" t="s">
        <v>176</v>
      </c>
      <c r="T46" s="234"/>
      <c r="U46" s="235" t="s">
        <v>177</v>
      </c>
    </row>
    <row r="47" spans="1:21" ht="14.65" customHeight="1" x14ac:dyDescent="0.25">
      <c r="A47" s="235"/>
      <c r="B47" s="86" t="s">
        <v>178</v>
      </c>
      <c r="C47" s="240">
        <v>0</v>
      </c>
      <c r="D47" s="233" t="s">
        <v>179</v>
      </c>
      <c r="T47" s="234"/>
      <c r="U47" s="235" t="s">
        <v>177</v>
      </c>
    </row>
    <row r="48" spans="1:21" ht="14.65" customHeight="1" x14ac:dyDescent="0.25">
      <c r="A48" s="235"/>
      <c r="C48" s="86">
        <v>0</v>
      </c>
      <c r="D48" s="86">
        <v>1</v>
      </c>
      <c r="E48" s="86">
        <v>2</v>
      </c>
      <c r="F48" s="86">
        <v>3</v>
      </c>
      <c r="G48" s="86">
        <v>4</v>
      </c>
      <c r="H48" s="86">
        <v>5</v>
      </c>
      <c r="I48" s="86">
        <v>6</v>
      </c>
      <c r="J48" s="86">
        <v>7</v>
      </c>
      <c r="K48" s="86">
        <v>8</v>
      </c>
      <c r="L48" s="86">
        <v>9</v>
      </c>
      <c r="M48" s="86">
        <v>10</v>
      </c>
      <c r="N48" s="86">
        <v>11</v>
      </c>
      <c r="O48" s="86">
        <v>12</v>
      </c>
      <c r="P48" s="86">
        <v>13</v>
      </c>
      <c r="Q48" s="86">
        <v>14</v>
      </c>
      <c r="R48" s="86">
        <v>15</v>
      </c>
      <c r="S48" s="86">
        <v>16</v>
      </c>
      <c r="T48" s="234"/>
    </row>
    <row r="49" spans="1:21" ht="14.65" customHeight="1" x14ac:dyDescent="0.25">
      <c r="A49" s="235"/>
      <c r="C49" s="237" t="s">
        <v>159</v>
      </c>
      <c r="D49" s="237" t="s">
        <v>160</v>
      </c>
      <c r="E49" s="237" t="s">
        <v>161</v>
      </c>
      <c r="F49" s="237" t="s">
        <v>162</v>
      </c>
      <c r="G49" s="237" t="s">
        <v>163</v>
      </c>
      <c r="H49" s="237" t="s">
        <v>164</v>
      </c>
      <c r="I49" s="86" t="s">
        <v>165</v>
      </c>
      <c r="J49" s="86" t="s">
        <v>166</v>
      </c>
      <c r="K49" s="86" t="s">
        <v>167</v>
      </c>
      <c r="L49" s="86" t="s">
        <v>168</v>
      </c>
      <c r="M49" s="86" t="s">
        <v>169</v>
      </c>
      <c r="N49" s="86" t="s">
        <v>170</v>
      </c>
      <c r="O49" s="86" t="s">
        <v>171</v>
      </c>
      <c r="P49" s="86" t="s">
        <v>172</v>
      </c>
      <c r="Q49" s="86" t="s">
        <v>173</v>
      </c>
      <c r="R49" s="86" t="s">
        <v>250</v>
      </c>
      <c r="S49" s="86" t="s">
        <v>251</v>
      </c>
      <c r="T49" s="234" t="s">
        <v>180</v>
      </c>
    </row>
    <row r="50" spans="1:21" ht="14.65" customHeight="1" x14ac:dyDescent="0.25">
      <c r="A50" s="235"/>
      <c r="B50" s="86" t="s">
        <v>181</v>
      </c>
      <c r="C50" s="240">
        <v>0</v>
      </c>
      <c r="D50" s="240">
        <v>0</v>
      </c>
      <c r="E50" s="240">
        <v>0</v>
      </c>
      <c r="F50" s="240">
        <v>0</v>
      </c>
      <c r="G50" s="240">
        <v>0</v>
      </c>
      <c r="H50" s="240">
        <v>0</v>
      </c>
      <c r="I50" s="240">
        <v>0</v>
      </c>
      <c r="T50" s="234"/>
      <c r="U50" s="235" t="s">
        <v>177</v>
      </c>
    </row>
    <row r="51" spans="1:21" ht="14.65" customHeight="1" x14ac:dyDescent="0.25">
      <c r="A51" s="235"/>
      <c r="B51" s="86" t="s">
        <v>182</v>
      </c>
      <c r="C51" s="241">
        <f>IF(C48=$C46+6,-$C47,0)</f>
        <v>0</v>
      </c>
      <c r="D51" s="241">
        <f t="shared" ref="D51:S51" si="13">IF(D48=$C46+6,-$C47,0)</f>
        <v>0</v>
      </c>
      <c r="E51" s="241">
        <f t="shared" si="13"/>
        <v>0</v>
      </c>
      <c r="F51" s="241">
        <f t="shared" si="13"/>
        <v>0</v>
      </c>
      <c r="G51" s="241">
        <f t="shared" si="13"/>
        <v>0</v>
      </c>
      <c r="H51" s="241">
        <f t="shared" si="13"/>
        <v>0</v>
      </c>
      <c r="I51" s="241">
        <f t="shared" si="13"/>
        <v>0</v>
      </c>
      <c r="J51" s="241">
        <f t="shared" si="13"/>
        <v>0</v>
      </c>
      <c r="K51" s="241">
        <f t="shared" si="13"/>
        <v>0</v>
      </c>
      <c r="L51" s="241">
        <f t="shared" si="13"/>
        <v>0</v>
      </c>
      <c r="M51" s="241">
        <f t="shared" si="13"/>
        <v>0</v>
      </c>
      <c r="N51" s="241">
        <f t="shared" si="13"/>
        <v>0</v>
      </c>
      <c r="O51" s="241">
        <f t="shared" si="13"/>
        <v>0</v>
      </c>
      <c r="P51" s="241">
        <f t="shared" si="13"/>
        <v>0</v>
      </c>
      <c r="Q51" s="241">
        <f t="shared" si="13"/>
        <v>0</v>
      </c>
      <c r="R51" s="241">
        <f t="shared" si="13"/>
        <v>0</v>
      </c>
      <c r="S51" s="241">
        <f t="shared" si="13"/>
        <v>0</v>
      </c>
      <c r="T51" s="234"/>
      <c r="U51" s="235" t="s">
        <v>183</v>
      </c>
    </row>
    <row r="52" spans="1:21" ht="14.65" customHeight="1" x14ac:dyDescent="0.25">
      <c r="A52" s="235"/>
      <c r="B52" s="86" t="s">
        <v>184</v>
      </c>
      <c r="C52" s="241"/>
      <c r="D52" s="241"/>
      <c r="E52" s="241"/>
      <c r="F52" s="241"/>
      <c r="G52" s="241"/>
      <c r="H52" s="241"/>
      <c r="I52" s="241">
        <f>IF($C$29="ROI",IF(I48&lt;=$C46+5,-$J57/I$14,0),IF($C$29="NI",IF(I48&lt;=$C46+5,-$J57/I$19,0)))</f>
        <v>0</v>
      </c>
      <c r="J52" s="241">
        <f>IF($C$29="ROI",IF(J48&lt;=$C46+5,-$J57/J$14,0),IF($C$29="NI",IF(J48&lt;=$C46+5,-$J57/J$19,0)))</f>
        <v>0</v>
      </c>
      <c r="K52" s="241">
        <f>IF($C$29="ROI",IF(K48&lt;=$C46+5,-$J57/K$14,0),IF($C$29="NI",IF(K48&lt;=$C46+5,-$J57/K$19,0)))</f>
        <v>0</v>
      </c>
      <c r="L52" s="241">
        <f>IF($C$29="ROI",IF(L48&lt;=$C46+5,-$J57/L$14,0),IF($C$29="NI",IF(L48&lt;=$C46+5,-$J57/L$19,0)))</f>
        <v>0</v>
      </c>
      <c r="M52" s="241">
        <f t="shared" ref="M52:S52" si="14">IF($C$29="ROI",IF(M48&lt;=$C46+5,-$J57/M$14,0),IF($C$29="NI",IF(M48&lt;=$C46+5,-$J57/M$19,0)))</f>
        <v>0</v>
      </c>
      <c r="N52" s="241">
        <f t="shared" si="14"/>
        <v>0</v>
      </c>
      <c r="O52" s="241">
        <f t="shared" si="14"/>
        <v>0</v>
      </c>
      <c r="P52" s="241">
        <f t="shared" si="14"/>
        <v>0</v>
      </c>
      <c r="Q52" s="241">
        <f t="shared" si="14"/>
        <v>0</v>
      </c>
      <c r="R52" s="241">
        <f t="shared" si="14"/>
        <v>0</v>
      </c>
      <c r="S52" s="241">
        <f t="shared" si="14"/>
        <v>0</v>
      </c>
      <c r="T52" s="234"/>
      <c r="U52" s="235" t="s">
        <v>183</v>
      </c>
    </row>
    <row r="53" spans="1:21" ht="14.65" customHeight="1" x14ac:dyDescent="0.25">
      <c r="A53" s="235"/>
      <c r="B53" s="86" t="s">
        <v>185</v>
      </c>
      <c r="C53" s="241">
        <f>SUM(C50:C52)</f>
        <v>0</v>
      </c>
      <c r="D53" s="241">
        <f t="shared" ref="D53:S53" si="15">SUM(D50:D52)</f>
        <v>0</v>
      </c>
      <c r="E53" s="241">
        <f t="shared" si="15"/>
        <v>0</v>
      </c>
      <c r="F53" s="241">
        <f t="shared" si="15"/>
        <v>0</v>
      </c>
      <c r="G53" s="241">
        <f t="shared" si="15"/>
        <v>0</v>
      </c>
      <c r="H53" s="241">
        <f t="shared" si="15"/>
        <v>0</v>
      </c>
      <c r="I53" s="241">
        <f t="shared" si="15"/>
        <v>0</v>
      </c>
      <c r="J53" s="241">
        <f t="shared" si="15"/>
        <v>0</v>
      </c>
      <c r="K53" s="241">
        <f t="shared" si="15"/>
        <v>0</v>
      </c>
      <c r="L53" s="241">
        <f t="shared" si="15"/>
        <v>0</v>
      </c>
      <c r="M53" s="241">
        <f t="shared" si="15"/>
        <v>0</v>
      </c>
      <c r="N53" s="241">
        <f t="shared" si="15"/>
        <v>0</v>
      </c>
      <c r="O53" s="241">
        <f t="shared" si="15"/>
        <v>0</v>
      </c>
      <c r="P53" s="241">
        <f t="shared" si="15"/>
        <v>0</v>
      </c>
      <c r="Q53" s="241">
        <f t="shared" si="15"/>
        <v>0</v>
      </c>
      <c r="R53" s="241">
        <f t="shared" si="15"/>
        <v>0</v>
      </c>
      <c r="S53" s="241">
        <f t="shared" si="15"/>
        <v>0</v>
      </c>
      <c r="T53" s="243" t="s">
        <v>186</v>
      </c>
      <c r="U53" s="235" t="s">
        <v>183</v>
      </c>
    </row>
    <row r="54" spans="1:21" ht="14.65" customHeight="1" x14ac:dyDescent="0.25">
      <c r="A54" s="235"/>
      <c r="B54" s="86" t="s">
        <v>252</v>
      </c>
      <c r="C54" s="241">
        <f>IF($C$29="ROI",C53*C15,IF($C$29="NI",C53*C20))</f>
        <v>0</v>
      </c>
      <c r="D54" s="241">
        <f t="shared" ref="D54:S54" si="16">IF($C$29="ROI",D53*D15,IF($C$29="NI",D53*D20))</f>
        <v>0</v>
      </c>
      <c r="E54" s="241">
        <f t="shared" si="16"/>
        <v>0</v>
      </c>
      <c r="F54" s="241">
        <f t="shared" si="16"/>
        <v>0</v>
      </c>
      <c r="G54" s="241">
        <f t="shared" si="16"/>
        <v>0</v>
      </c>
      <c r="H54" s="241">
        <f t="shared" si="16"/>
        <v>0</v>
      </c>
      <c r="I54" s="241">
        <f t="shared" si="16"/>
        <v>0</v>
      </c>
      <c r="J54" s="241">
        <f t="shared" si="16"/>
        <v>0</v>
      </c>
      <c r="K54" s="241">
        <f t="shared" si="16"/>
        <v>0</v>
      </c>
      <c r="L54" s="241">
        <f t="shared" si="16"/>
        <v>0</v>
      </c>
      <c r="M54" s="241">
        <f t="shared" si="16"/>
        <v>0</v>
      </c>
      <c r="N54" s="241">
        <f t="shared" si="16"/>
        <v>0</v>
      </c>
      <c r="O54" s="241">
        <f t="shared" si="16"/>
        <v>0</v>
      </c>
      <c r="P54" s="241">
        <f t="shared" si="16"/>
        <v>0</v>
      </c>
      <c r="Q54" s="241">
        <f t="shared" si="16"/>
        <v>0</v>
      </c>
      <c r="R54" s="241">
        <f t="shared" si="16"/>
        <v>0</v>
      </c>
      <c r="S54" s="241">
        <f t="shared" si="16"/>
        <v>0</v>
      </c>
      <c r="T54" s="249">
        <v>0</v>
      </c>
      <c r="U54" s="235" t="s">
        <v>183</v>
      </c>
    </row>
    <row r="55" spans="1:21" ht="14.65" customHeight="1" x14ac:dyDescent="0.25">
      <c r="A55" s="235"/>
      <c r="C55" s="250"/>
      <c r="D55" s="250"/>
      <c r="E55" s="250"/>
      <c r="F55" s="250"/>
      <c r="G55" s="250"/>
      <c r="H55" s="250"/>
      <c r="I55" s="250"/>
      <c r="J55" s="250"/>
      <c r="K55" s="250"/>
      <c r="L55" s="250"/>
      <c r="M55" s="250"/>
      <c r="N55" s="250"/>
      <c r="O55" s="250"/>
      <c r="P55" s="250"/>
      <c r="Q55" s="250"/>
      <c r="R55" s="250"/>
      <c r="S55" s="250"/>
      <c r="T55" s="249"/>
      <c r="U55" s="235" t="s">
        <v>183</v>
      </c>
    </row>
    <row r="56" spans="1:21" ht="14.65" customHeight="1" x14ac:dyDescent="0.25">
      <c r="A56" s="235"/>
      <c r="C56" s="245" t="s">
        <v>187</v>
      </c>
      <c r="D56" s="245" t="s">
        <v>188</v>
      </c>
      <c r="E56" s="245" t="s">
        <v>189</v>
      </c>
      <c r="F56" s="245" t="s">
        <v>190</v>
      </c>
      <c r="G56" s="245" t="s">
        <v>191</v>
      </c>
      <c r="H56" s="245" t="s">
        <v>192</v>
      </c>
      <c r="I56" s="245" t="s">
        <v>193</v>
      </c>
      <c r="J56" s="245" t="s">
        <v>180</v>
      </c>
      <c r="T56" s="234"/>
    </row>
    <row r="57" spans="1:21" ht="14.65" customHeight="1" x14ac:dyDescent="0.25">
      <c r="A57" s="235"/>
      <c r="B57" s="86" t="s">
        <v>194</v>
      </c>
      <c r="C57" s="246">
        <f>IF(C29="ROI",D50*D$15/SUMIF($I$48:$S$48,"&lt;="&amp;$C46+5,$I$13:$S$13),IF(C29="NI",D50*D$20/SUMIF($I$48:$S$48,"&lt;="&amp;$C46+5,$I$18:$S$18)))</f>
        <v>0</v>
      </c>
      <c r="D57" s="246">
        <f>IF(C29="ROI",E50*E$15/SUMIF($I$48:$S$48,"&lt;="&amp;$C46+5,$I$13:$S$13),IF(C29="NI",E50*E$20/SUMIF($I$48:$S$48,"&lt;="&amp;$C46+5,$I$18:$S$18)))</f>
        <v>0</v>
      </c>
      <c r="E57" s="246">
        <f>IF(C29="ROI",F50*F$15/SUMIF($I$48:$S$48,"&lt;="&amp;$C46+5,$I$13:$S$13),IF(C29="NI",F50*F$20/SUMIF($I$48:$S$48,"&lt;="&amp;$C46+5,$I$18:$S$18)))</f>
        <v>0</v>
      </c>
      <c r="F57" s="246">
        <f>IF(C29="ROI",G50*G$15/SUMIF($I$48:$S$48,"&lt;="&amp;$C46+5,$I$13:$S$13),IF(C29="NI",G50*G$20/SUMIF($I$48:$S$48,"&lt;="&amp;$C46+5,$I$18:$S$18)))</f>
        <v>0</v>
      </c>
      <c r="G57" s="246">
        <f>IF(C29="ROI",H50*H$15/SUMIF($I$48:$S$48,"&lt;="&amp;$C46+5,$I$13:$S$13),IF(C29="NI",H50*H$20/SUMIF($I$48:$S$48,"&lt;="&amp;$C46+5,$I$18:$S$18)))</f>
        <v>0</v>
      </c>
      <c r="H57" s="246">
        <f>IF(C29="ROI",I50*I$15/SUMIF($I$48:$S$48,"&lt;="&amp;$C46+5,$I$13:$S$13),IF(C29="NI",I50*I$20/SUMIF($I$48:$S$48,"&lt;="&amp;$C46+5,$I$18:$S$18)))</f>
        <v>0</v>
      </c>
      <c r="I57" s="246">
        <f>IF(C29="ROI",SUMPRODUCT($F$15:$S$15,F51:S51)/SUMIF(I48:S48,"&lt;="&amp;C46+5,$I$13:$S$13),IF(C29="NI",SUMPRODUCT($F$20:$S$20,F51:S51)/SUMIF(I48:S48,"&lt;="&amp;C46+5,$I$18:$S$18)))</f>
        <v>0</v>
      </c>
      <c r="J57" s="247">
        <f>SUM(C57:I57)</f>
        <v>0</v>
      </c>
      <c r="T57" s="234"/>
      <c r="U57" s="235" t="s">
        <v>183</v>
      </c>
    </row>
    <row r="58" spans="1:21" ht="14.65" customHeight="1" x14ac:dyDescent="0.25">
      <c r="A58" s="235"/>
      <c r="F58" s="248"/>
      <c r="I58" s="248"/>
      <c r="T58" s="234"/>
    </row>
    <row r="59" spans="1:21" ht="14.65" customHeight="1" x14ac:dyDescent="0.25">
      <c r="A59" s="235"/>
      <c r="E59" s="251"/>
      <c r="T59" s="234"/>
    </row>
    <row r="60" spans="1:21" ht="14.65" customHeight="1" x14ac:dyDescent="0.25">
      <c r="A60" s="235"/>
      <c r="B60" s="238" t="s">
        <v>196</v>
      </c>
      <c r="T60" s="234"/>
    </row>
    <row r="61" spans="1:21" ht="15" customHeight="1" thickBot="1" x14ac:dyDescent="0.3">
      <c r="A61" s="235"/>
      <c r="T61" s="234"/>
    </row>
    <row r="62" spans="1:21" ht="14.65" customHeight="1" x14ac:dyDescent="0.25">
      <c r="A62" s="252"/>
      <c r="B62" s="253" t="s">
        <v>197</v>
      </c>
      <c r="C62" s="254" t="s">
        <v>198</v>
      </c>
      <c r="D62" s="255"/>
      <c r="T62" s="234"/>
    </row>
    <row r="63" spans="1:21" ht="14.65" customHeight="1" x14ac:dyDescent="0.25">
      <c r="A63" s="252"/>
      <c r="B63" s="256" t="s">
        <v>199</v>
      </c>
      <c r="C63" s="257" t="s">
        <v>165</v>
      </c>
      <c r="D63" s="258"/>
      <c r="T63" s="234"/>
    </row>
    <row r="64" spans="1:21" ht="14.65" customHeight="1" x14ac:dyDescent="0.25">
      <c r="A64" s="252"/>
      <c r="B64" s="256" t="s">
        <v>174</v>
      </c>
      <c r="C64" s="259">
        <f>J41</f>
        <v>0</v>
      </c>
      <c r="D64" s="258"/>
      <c r="T64" s="234"/>
    </row>
    <row r="65" spans="1:20" ht="14.65" customHeight="1" x14ac:dyDescent="0.25">
      <c r="A65" s="252"/>
      <c r="B65" s="256" t="s">
        <v>195</v>
      </c>
      <c r="C65" s="259">
        <f>J57</f>
        <v>0</v>
      </c>
      <c r="D65" s="258"/>
      <c r="T65" s="234"/>
    </row>
    <row r="66" spans="1:20" ht="14.65" customHeight="1" x14ac:dyDescent="0.25">
      <c r="A66" s="252"/>
      <c r="B66" s="256" t="s">
        <v>200</v>
      </c>
      <c r="C66" s="1"/>
      <c r="D66" s="258"/>
      <c r="T66" s="234"/>
    </row>
    <row r="67" spans="1:20" ht="14.65" customHeight="1" x14ac:dyDescent="0.25">
      <c r="A67" s="252"/>
      <c r="B67" s="256"/>
      <c r="C67" s="1"/>
      <c r="D67" s="258"/>
      <c r="T67" s="234"/>
    </row>
    <row r="68" spans="1:20" ht="15" customHeight="1" thickBot="1" x14ac:dyDescent="0.3">
      <c r="A68" s="252"/>
      <c r="B68" s="260" t="s">
        <v>258</v>
      </c>
      <c r="C68" s="261">
        <f>SUM(C64:C65)</f>
        <v>0</v>
      </c>
      <c r="D68" s="258"/>
      <c r="T68" s="234"/>
    </row>
    <row r="69" spans="1:20" ht="15.4" customHeight="1" thickTop="1" thickBot="1" x14ac:dyDescent="0.3">
      <c r="A69" s="252"/>
      <c r="B69" s="302" t="s">
        <v>306</v>
      </c>
      <c r="C69" s="303">
        <f>IF(C25="YES",C68*(1+C6),IF(C23="YES",C24*(1+C6),0))</f>
        <v>0</v>
      </c>
      <c r="D69" s="277"/>
      <c r="T69" s="234"/>
    </row>
    <row r="70" spans="1:20" ht="15.4" customHeight="1" thickTop="1" thickBot="1" x14ac:dyDescent="0.3">
      <c r="A70" s="263"/>
      <c r="B70" s="264"/>
      <c r="C70" s="265"/>
      <c r="D70" s="266"/>
      <c r="E70" s="267"/>
      <c r="T70" s="234"/>
    </row>
    <row r="71" spans="1:20" ht="15" customHeight="1" thickBot="1" x14ac:dyDescent="0.3">
      <c r="A71" s="268"/>
      <c r="B71" s="269"/>
      <c r="C71" s="269"/>
      <c r="D71" s="269"/>
      <c r="E71" s="269"/>
      <c r="F71" s="270"/>
      <c r="G71" s="270"/>
      <c r="H71" s="270"/>
      <c r="I71" s="270"/>
      <c r="J71" s="270"/>
      <c r="K71" s="270"/>
      <c r="L71" s="270"/>
      <c r="M71" s="270"/>
      <c r="N71" s="270"/>
      <c r="O71" s="270"/>
      <c r="P71" s="270"/>
      <c r="Q71" s="270"/>
      <c r="R71" s="270"/>
      <c r="S71" s="270"/>
      <c r="T71" s="271"/>
    </row>
    <row r="74" spans="1:20" ht="14.65" customHeight="1" x14ac:dyDescent="0.25">
      <c r="C74" s="86" t="s">
        <v>18</v>
      </c>
    </row>
  </sheetData>
  <mergeCells count="1">
    <mergeCell ref="B3:M3"/>
  </mergeCells>
  <conditionalFormatting sqref="T38">
    <cfRule type="cellIs" dxfId="6" priority="1" operator="greaterThan">
      <formula>0.5</formula>
    </cfRule>
  </conditionalFormatting>
  <dataValidations count="2">
    <dataValidation type="list" allowBlank="1" showInputMessage="1" showErrorMessage="1" sqref="C29" xr:uid="{3F802BC6-0D38-4023-9AE9-4C976EBE0C49}">
      <formula1>"ROI, NI"</formula1>
    </dataValidation>
    <dataValidation type="list" allowBlank="1" showInputMessage="1" showErrorMessage="1" sqref="C25 C23" xr:uid="{32848916-A198-46DC-86FC-D5F936596F31}">
      <formula1>"YES, NO"</formula1>
    </dataValidation>
  </dataValidation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4C6A-C709-4044-8662-AB8B96AF7994}">
  <dimension ref="A1:AD106"/>
  <sheetViews>
    <sheetView topLeftCell="A4" zoomScale="85" zoomScaleNormal="85" workbookViewId="0">
      <selection activeCell="E9" sqref="E9:G9"/>
    </sheetView>
  </sheetViews>
  <sheetFormatPr defaultColWidth="9.140625" defaultRowHeight="14.65" customHeight="1" x14ac:dyDescent="0.2"/>
  <cols>
    <col min="1" max="1" width="9.2851562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6384" width="9.140625" style="34"/>
  </cols>
  <sheetData>
    <row r="1" spans="1:20" ht="18.399999999999999" customHeight="1" x14ac:dyDescent="0.3">
      <c r="A1" s="232" t="s">
        <v>259</v>
      </c>
      <c r="B1" s="233"/>
      <c r="T1" s="242"/>
    </row>
    <row r="2" spans="1:20" ht="14.65" customHeight="1" x14ac:dyDescent="0.25">
      <c r="A2" s="278"/>
      <c r="B2" s="233"/>
      <c r="T2" s="242"/>
    </row>
    <row r="3" spans="1:20" ht="44.25" customHeight="1" x14ac:dyDescent="0.25">
      <c r="A3" s="278"/>
      <c r="B3" s="339" t="s">
        <v>305</v>
      </c>
      <c r="C3" s="339"/>
      <c r="D3" s="339"/>
      <c r="E3" s="339"/>
      <c r="F3" s="339"/>
      <c r="G3" s="339"/>
      <c r="H3" s="339"/>
      <c r="I3" s="339"/>
      <c r="J3" s="339"/>
      <c r="K3" s="339"/>
      <c r="L3" s="339"/>
      <c r="M3" s="339"/>
      <c r="T3" s="242"/>
    </row>
    <row r="4" spans="1:20" ht="14.65" customHeight="1" x14ac:dyDescent="0.25">
      <c r="A4" s="278"/>
      <c r="B4" s="233"/>
      <c r="C4" s="310" t="s">
        <v>159</v>
      </c>
      <c r="D4" s="309" t="s">
        <v>160</v>
      </c>
      <c r="E4" s="309" t="s">
        <v>161</v>
      </c>
      <c r="F4" s="309" t="s">
        <v>162</v>
      </c>
      <c r="G4" s="309" t="s">
        <v>163</v>
      </c>
      <c r="H4" s="309" t="s">
        <v>164</v>
      </c>
      <c r="I4" s="309" t="s">
        <v>165</v>
      </c>
      <c r="J4" s="309" t="s">
        <v>166</v>
      </c>
      <c r="K4" s="309" t="s">
        <v>167</v>
      </c>
      <c r="L4" s="309" t="s">
        <v>168</v>
      </c>
      <c r="M4" s="309" t="s">
        <v>169</v>
      </c>
      <c r="N4" s="309" t="s">
        <v>170</v>
      </c>
      <c r="O4" s="309" t="s">
        <v>171</v>
      </c>
      <c r="P4" s="309" t="s">
        <v>172</v>
      </c>
      <c r="Q4" s="309" t="s">
        <v>173</v>
      </c>
      <c r="R4" s="309" t="s">
        <v>250</v>
      </c>
      <c r="S4" s="309" t="s">
        <v>251</v>
      </c>
      <c r="T4" s="294"/>
    </row>
    <row r="5" spans="1:20" ht="14.65" customHeight="1" x14ac:dyDescent="0.25">
      <c r="A5" s="278"/>
      <c r="B5" s="86" t="s">
        <v>269</v>
      </c>
      <c r="C5" s="295">
        <v>5.3999999999999999E-2</v>
      </c>
      <c r="D5" s="295">
        <v>5.3999999999999999E-2</v>
      </c>
      <c r="E5" s="295">
        <v>5.3999999999999999E-2</v>
      </c>
      <c r="F5" s="295">
        <v>5.3999999999999999E-2</v>
      </c>
      <c r="G5" s="295">
        <v>5.3999999999999999E-2</v>
      </c>
      <c r="H5" s="295">
        <v>5.3999999999999999E-2</v>
      </c>
      <c r="I5" s="295">
        <v>5.3999999999999999E-2</v>
      </c>
      <c r="J5" s="295">
        <v>5.3999999999999999E-2</v>
      </c>
      <c r="K5" s="295">
        <v>5.3999999999999999E-2</v>
      </c>
      <c r="L5" s="295">
        <v>5.3999999999999999E-2</v>
      </c>
      <c r="M5" s="295">
        <v>5.3999999999999999E-2</v>
      </c>
      <c r="N5" s="295">
        <v>5.3999999999999999E-2</v>
      </c>
      <c r="O5" s="295">
        <v>5.3999999999999999E-2</v>
      </c>
      <c r="P5" s="295">
        <v>5.3999999999999999E-2</v>
      </c>
      <c r="Q5" s="295">
        <v>5.3999999999999999E-2</v>
      </c>
      <c r="R5" s="295">
        <v>5.3999999999999999E-2</v>
      </c>
      <c r="S5" s="295">
        <v>5.3999999999999999E-2</v>
      </c>
      <c r="T5" s="295"/>
    </row>
    <row r="6" spans="1:20" ht="14.65" customHeight="1" x14ac:dyDescent="0.25">
      <c r="A6" s="278"/>
      <c r="B6" s="86" t="s">
        <v>270</v>
      </c>
      <c r="C6" s="295">
        <v>0.02</v>
      </c>
      <c r="D6" s="295">
        <v>0.02</v>
      </c>
      <c r="E6" s="295">
        <v>8.1000000000000003E-2</v>
      </c>
      <c r="F6" s="295">
        <v>5.1999999999999998E-2</v>
      </c>
      <c r="G6" s="295">
        <v>0.02</v>
      </c>
      <c r="H6" s="295">
        <v>0.02</v>
      </c>
      <c r="I6" s="295">
        <v>0.02</v>
      </c>
      <c r="J6" s="295">
        <v>0.02</v>
      </c>
      <c r="K6" s="295">
        <v>0.02</v>
      </c>
      <c r="L6" s="295">
        <v>0.02</v>
      </c>
      <c r="M6" s="295">
        <v>0.02</v>
      </c>
      <c r="N6" s="295">
        <v>0.02</v>
      </c>
      <c r="O6" s="295">
        <v>0.02</v>
      </c>
      <c r="P6" s="295">
        <v>0.02</v>
      </c>
      <c r="Q6" s="295">
        <v>0.02</v>
      </c>
      <c r="R6" s="295">
        <v>0.02</v>
      </c>
      <c r="S6" s="295">
        <v>0.02</v>
      </c>
      <c r="T6" s="295"/>
    </row>
    <row r="7" spans="1:20" ht="14.65" customHeight="1" x14ac:dyDescent="0.25">
      <c r="A7" s="278"/>
      <c r="B7" s="86" t="s">
        <v>284</v>
      </c>
      <c r="C7" s="86"/>
      <c r="D7" s="86"/>
      <c r="E7" s="86"/>
      <c r="F7" s="86"/>
      <c r="G7" s="86"/>
      <c r="H7" s="86"/>
      <c r="I7" s="86"/>
      <c r="J7" s="86"/>
      <c r="K7" s="86"/>
      <c r="L7" s="86"/>
      <c r="M7" s="86"/>
      <c r="N7" s="86"/>
      <c r="O7" s="86"/>
      <c r="P7" s="86"/>
      <c r="Q7" s="86"/>
      <c r="R7" s="86"/>
      <c r="S7" s="86"/>
      <c r="T7" s="86"/>
    </row>
    <row r="8" spans="1:20" ht="14.65" customHeight="1" x14ac:dyDescent="0.25">
      <c r="A8" s="278"/>
      <c r="B8" s="86" t="s">
        <v>271</v>
      </c>
      <c r="C8" s="295">
        <v>5.3999999999999999E-2</v>
      </c>
      <c r="D8" s="295">
        <v>5.3999999999999999E-2</v>
      </c>
      <c r="E8" s="295">
        <v>5.3999999999999999E-2</v>
      </c>
      <c r="F8" s="295">
        <v>5.3999999999999999E-2</v>
      </c>
      <c r="G8" s="295">
        <v>5.3999999999999999E-2</v>
      </c>
      <c r="H8" s="295">
        <v>5.3999999999999999E-2</v>
      </c>
      <c r="I8" s="295">
        <v>5.3999999999999999E-2</v>
      </c>
      <c r="J8" s="295">
        <v>5.3999999999999999E-2</v>
      </c>
      <c r="K8" s="295">
        <v>5.3999999999999999E-2</v>
      </c>
      <c r="L8" s="295">
        <v>5.3999999999999999E-2</v>
      </c>
      <c r="M8" s="295">
        <v>5.3999999999999999E-2</v>
      </c>
      <c r="N8" s="295">
        <v>5.3999999999999999E-2</v>
      </c>
      <c r="O8" s="295">
        <v>5.3999999999999999E-2</v>
      </c>
      <c r="P8" s="295">
        <v>5.3999999999999999E-2</v>
      </c>
      <c r="Q8" s="295">
        <v>5.3999999999999999E-2</v>
      </c>
      <c r="R8" s="295">
        <v>5.3999999999999999E-2</v>
      </c>
      <c r="S8" s="295">
        <v>5.3999999999999999E-2</v>
      </c>
      <c r="T8" s="295"/>
    </row>
    <row r="9" spans="1:20" ht="14.65" customHeight="1" x14ac:dyDescent="0.25">
      <c r="A9" s="278"/>
      <c r="B9" s="86" t="s">
        <v>272</v>
      </c>
      <c r="C9" s="295">
        <v>0.02</v>
      </c>
      <c r="D9" s="295">
        <v>0.02</v>
      </c>
      <c r="E9" s="295">
        <v>7.9000000000000001E-2</v>
      </c>
      <c r="F9" s="295">
        <v>6.8000000000000005E-2</v>
      </c>
      <c r="G9" s="295">
        <v>2.1999999999999999E-2</v>
      </c>
      <c r="H9" s="295">
        <v>0.02</v>
      </c>
      <c r="I9" s="295">
        <v>0.02</v>
      </c>
      <c r="J9" s="295">
        <v>0.02</v>
      </c>
      <c r="K9" s="295">
        <v>0.02</v>
      </c>
      <c r="L9" s="295">
        <v>0.02</v>
      </c>
      <c r="M9" s="295">
        <v>0.02</v>
      </c>
      <c r="N9" s="295">
        <v>0.02</v>
      </c>
      <c r="O9" s="295">
        <v>0.02</v>
      </c>
      <c r="P9" s="295">
        <v>0.02</v>
      </c>
      <c r="Q9" s="295">
        <v>0.02</v>
      </c>
      <c r="R9" s="295">
        <v>0.02</v>
      </c>
      <c r="S9" s="295">
        <v>0.02</v>
      </c>
      <c r="T9" s="295"/>
    </row>
    <row r="10" spans="1:20" ht="14.65" customHeight="1" x14ac:dyDescent="0.2">
      <c r="A10" s="278"/>
      <c r="C10" s="279"/>
      <c r="D10" s="279"/>
      <c r="E10" s="279"/>
      <c r="T10" s="242"/>
    </row>
    <row r="11" spans="1:20" ht="14.65" customHeight="1" x14ac:dyDescent="0.25">
      <c r="A11" s="278"/>
      <c r="C11" s="310" t="s">
        <v>159</v>
      </c>
      <c r="D11" s="309" t="s">
        <v>160</v>
      </c>
      <c r="E11" s="309" t="s">
        <v>161</v>
      </c>
      <c r="F11" s="309" t="s">
        <v>162</v>
      </c>
      <c r="G11" s="309" t="s">
        <v>163</v>
      </c>
      <c r="H11" s="309" t="s">
        <v>164</v>
      </c>
      <c r="I11" s="309" t="s">
        <v>165</v>
      </c>
      <c r="J11" s="309" t="s">
        <v>166</v>
      </c>
      <c r="K11" s="309" t="s">
        <v>167</v>
      </c>
      <c r="L11" s="309" t="s">
        <v>168</v>
      </c>
      <c r="M11" s="309" t="s">
        <v>169</v>
      </c>
      <c r="N11" s="309" t="s">
        <v>170</v>
      </c>
      <c r="O11" s="309" t="s">
        <v>171</v>
      </c>
      <c r="P11" s="309" t="s">
        <v>172</v>
      </c>
      <c r="Q11" s="309" t="s">
        <v>173</v>
      </c>
      <c r="R11" s="309" t="s">
        <v>250</v>
      </c>
      <c r="S11" s="309" t="s">
        <v>251</v>
      </c>
      <c r="T11" s="242"/>
    </row>
    <row r="12" spans="1:20" ht="14.65" customHeight="1" x14ac:dyDescent="0.25">
      <c r="A12" s="278"/>
      <c r="B12" s="86" t="s">
        <v>273</v>
      </c>
      <c r="C12" s="296">
        <f t="shared" ref="C12:F13" si="0">D12*(1+C5)</f>
        <v>1.3007776144450243</v>
      </c>
      <c r="D12" s="296">
        <f t="shared" si="0"/>
        <v>1.2341343590560001</v>
      </c>
      <c r="E12" s="296">
        <f t="shared" si="0"/>
        <v>1.1709054640000001</v>
      </c>
      <c r="F12" s="296">
        <f t="shared" si="0"/>
        <v>1.110916</v>
      </c>
      <c r="G12" s="296">
        <f>H12*(1+G5)</f>
        <v>1.054</v>
      </c>
      <c r="H12" s="296">
        <v>1</v>
      </c>
      <c r="I12" s="296">
        <f>H12/(1+I5)</f>
        <v>0.94876660341555974</v>
      </c>
      <c r="J12" s="296">
        <f t="shared" ref="J12:S13" si="1">I12/(1+J5)</f>
        <v>0.90015806775669804</v>
      </c>
      <c r="K12" s="296">
        <f t="shared" si="1"/>
        <v>0.85403991248263567</v>
      </c>
      <c r="L12" s="296">
        <f t="shared" si="1"/>
        <v>0.8102845469474721</v>
      </c>
      <c r="M12" s="296">
        <f t="shared" si="1"/>
        <v>0.76877091740746872</v>
      </c>
      <c r="N12" s="296">
        <f t="shared" si="1"/>
        <v>0.72938417211334794</v>
      </c>
      <c r="O12" s="296">
        <f t="shared" si="1"/>
        <v>0.6920153435610511</v>
      </c>
      <c r="P12" s="296">
        <f t="shared" si="1"/>
        <v>0.65656104702187013</v>
      </c>
      <c r="Q12" s="296">
        <f t="shared" si="1"/>
        <v>0.62292319451790334</v>
      </c>
      <c r="R12" s="296">
        <f t="shared" si="1"/>
        <v>0.59100872345152122</v>
      </c>
      <c r="S12" s="296">
        <f t="shared" si="1"/>
        <v>0.56072933913806566</v>
      </c>
      <c r="T12" s="242"/>
    </row>
    <row r="13" spans="1:20" ht="14.65" customHeight="1" x14ac:dyDescent="0.25">
      <c r="A13" s="278"/>
      <c r="B13" s="86" t="s">
        <v>274</v>
      </c>
      <c r="C13" s="296">
        <f t="shared" si="0"/>
        <v>1.206818472096</v>
      </c>
      <c r="D13" s="296">
        <f t="shared" si="0"/>
        <v>1.1831553647999999</v>
      </c>
      <c r="E13" s="296">
        <f t="shared" si="0"/>
        <v>1.1599562399999999</v>
      </c>
      <c r="F13" s="296">
        <f t="shared" si="0"/>
        <v>1.07304</v>
      </c>
      <c r="G13" s="296">
        <f>H13*(1+G6)</f>
        <v>1.02</v>
      </c>
      <c r="H13" s="296">
        <v>1</v>
      </c>
      <c r="I13" s="296">
        <f>H13/(1+I6)</f>
        <v>0.98039215686274506</v>
      </c>
      <c r="J13" s="296">
        <f t="shared" si="1"/>
        <v>0.96116878123798533</v>
      </c>
      <c r="K13" s="296">
        <f t="shared" si="1"/>
        <v>0.94232233454704439</v>
      </c>
      <c r="L13" s="296">
        <f t="shared" si="1"/>
        <v>0.92384542602651409</v>
      </c>
      <c r="M13" s="296">
        <f t="shared" si="1"/>
        <v>0.90573080982991572</v>
      </c>
      <c r="N13" s="296">
        <f t="shared" si="1"/>
        <v>0.88797138218619187</v>
      </c>
      <c r="O13" s="296">
        <f t="shared" si="1"/>
        <v>0.87056017861391355</v>
      </c>
      <c r="P13" s="296">
        <f t="shared" si="1"/>
        <v>0.85349037119011129</v>
      </c>
      <c r="Q13" s="296">
        <f t="shared" si="1"/>
        <v>0.83675526587265814</v>
      </c>
      <c r="R13" s="296">
        <f t="shared" si="1"/>
        <v>0.82034829987515501</v>
      </c>
      <c r="S13" s="296">
        <f t="shared" si="1"/>
        <v>0.80426303909328922</v>
      </c>
      <c r="T13" s="242"/>
    </row>
    <row r="14" spans="1:20" ht="14.65" customHeight="1" x14ac:dyDescent="0.25">
      <c r="A14" s="278"/>
      <c r="B14" s="86" t="s">
        <v>275</v>
      </c>
      <c r="C14" s="296">
        <f>C12*C13</f>
        <v>1.569802453201224</v>
      </c>
      <c r="D14" s="296">
        <f>D12*D13</f>
        <v>1.4601726878011159</v>
      </c>
      <c r="E14" s="296">
        <f>E12*E13</f>
        <v>1.3581990994168953</v>
      </c>
      <c r="F14" s="296">
        <f>F12*F13</f>
        <v>1.19205730464</v>
      </c>
      <c r="G14" s="296">
        <f>G12*G13</f>
        <v>1.07508</v>
      </c>
      <c r="H14" s="296">
        <v>1</v>
      </c>
      <c r="I14" s="296">
        <f t="shared" ref="I14:S14" si="2">I12*I13</f>
        <v>0.9301633366819213</v>
      </c>
      <c r="J14" s="296">
        <f t="shared" si="2"/>
        <v>0.86520383290724523</v>
      </c>
      <c r="K14" s="296">
        <f t="shared" si="2"/>
        <v>0.80478088412699067</v>
      </c>
      <c r="L14" s="296">
        <f t="shared" si="2"/>
        <v>0.74857767247738827</v>
      </c>
      <c r="M14" s="296">
        <f t="shared" si="2"/>
        <v>0.69629950559715392</v>
      </c>
      <c r="N14" s="296">
        <f t="shared" si="2"/>
        <v>0.64767227145622086</v>
      </c>
      <c r="O14" s="296">
        <f t="shared" si="2"/>
        <v>0.60244100109407739</v>
      </c>
      <c r="P14" s="296">
        <f t="shared" si="2"/>
        <v>0.56036853173166401</v>
      </c>
      <c r="Q14" s="296">
        <f t="shared" si="2"/>
        <v>0.52123426324707378</v>
      </c>
      <c r="R14" s="296">
        <f t="shared" si="2"/>
        <v>0.4848330014948411</v>
      </c>
      <c r="S14" s="296">
        <f t="shared" si="2"/>
        <v>0.45097388240395231</v>
      </c>
      <c r="T14" s="242"/>
    </row>
    <row r="15" spans="1:20" ht="14.65" customHeight="1" x14ac:dyDescent="0.2">
      <c r="A15" s="278"/>
      <c r="C15" s="296"/>
      <c r="D15" s="296"/>
      <c r="E15" s="296"/>
      <c r="F15" s="296"/>
      <c r="G15" s="296"/>
      <c r="H15" s="296"/>
      <c r="I15" s="296"/>
      <c r="J15" s="296"/>
      <c r="K15" s="296"/>
      <c r="L15" s="296"/>
      <c r="M15" s="296"/>
      <c r="N15" s="296"/>
      <c r="O15" s="296"/>
      <c r="P15" s="296"/>
      <c r="Q15" s="296"/>
      <c r="R15" s="296"/>
      <c r="S15" s="296"/>
      <c r="T15" s="242"/>
    </row>
    <row r="16" spans="1:20" ht="14.65" customHeight="1" x14ac:dyDescent="0.25">
      <c r="A16" s="278"/>
      <c r="C16" s="310" t="s">
        <v>159</v>
      </c>
      <c r="D16" s="309" t="s">
        <v>160</v>
      </c>
      <c r="E16" s="309" t="s">
        <v>161</v>
      </c>
      <c r="F16" s="309" t="s">
        <v>162</v>
      </c>
      <c r="G16" s="309" t="s">
        <v>163</v>
      </c>
      <c r="H16" s="309" t="s">
        <v>164</v>
      </c>
      <c r="I16" s="309" t="s">
        <v>165</v>
      </c>
      <c r="J16" s="309" t="s">
        <v>166</v>
      </c>
      <c r="K16" s="309" t="s">
        <v>167</v>
      </c>
      <c r="L16" s="309" t="s">
        <v>168</v>
      </c>
      <c r="M16" s="309" t="s">
        <v>169</v>
      </c>
      <c r="N16" s="309" t="s">
        <v>170</v>
      </c>
      <c r="O16" s="309" t="s">
        <v>171</v>
      </c>
      <c r="P16" s="309" t="s">
        <v>172</v>
      </c>
      <c r="Q16" s="309" t="s">
        <v>173</v>
      </c>
      <c r="R16" s="309" t="s">
        <v>250</v>
      </c>
      <c r="S16" s="309" t="s">
        <v>251</v>
      </c>
      <c r="T16" s="242"/>
    </row>
    <row r="17" spans="1:24" ht="14.65" customHeight="1" x14ac:dyDescent="0.25">
      <c r="A17" s="278"/>
      <c r="B17" s="86" t="s">
        <v>276</v>
      </c>
      <c r="C17" s="296">
        <f t="shared" ref="C17:F18" si="3">D17*(1+C8)</f>
        <v>1.3007776144450243</v>
      </c>
      <c r="D17" s="296">
        <f t="shared" si="3"/>
        <v>1.2341343590560001</v>
      </c>
      <c r="E17" s="296">
        <f t="shared" si="3"/>
        <v>1.1709054640000001</v>
      </c>
      <c r="F17" s="296">
        <f t="shared" si="3"/>
        <v>1.110916</v>
      </c>
      <c r="G17" s="296">
        <f>H17*(1+G8)</f>
        <v>1.054</v>
      </c>
      <c r="H17" s="296">
        <v>1</v>
      </c>
      <c r="I17" s="296">
        <f>H17/(1+I8)</f>
        <v>0.94876660341555974</v>
      </c>
      <c r="J17" s="296">
        <f t="shared" ref="J17:S18" si="4">I17/(1+J8)</f>
        <v>0.90015806775669804</v>
      </c>
      <c r="K17" s="296">
        <f t="shared" si="4"/>
        <v>0.85403991248263567</v>
      </c>
      <c r="L17" s="296">
        <f t="shared" si="4"/>
        <v>0.8102845469474721</v>
      </c>
      <c r="M17" s="296">
        <f t="shared" si="4"/>
        <v>0.76877091740746872</v>
      </c>
      <c r="N17" s="296">
        <f t="shared" si="4"/>
        <v>0.72938417211334794</v>
      </c>
      <c r="O17" s="296">
        <f t="shared" si="4"/>
        <v>0.6920153435610511</v>
      </c>
      <c r="P17" s="296">
        <f t="shared" si="4"/>
        <v>0.65656104702187013</v>
      </c>
      <c r="Q17" s="296">
        <f t="shared" si="4"/>
        <v>0.62292319451790334</v>
      </c>
      <c r="R17" s="296">
        <f t="shared" si="4"/>
        <v>0.59100872345152122</v>
      </c>
      <c r="S17" s="296">
        <f t="shared" si="4"/>
        <v>0.56072933913806566</v>
      </c>
      <c r="T17" s="242"/>
    </row>
    <row r="18" spans="1:24" ht="14.65" customHeight="1" x14ac:dyDescent="0.25">
      <c r="A18" s="278"/>
      <c r="B18" s="86" t="s">
        <v>277</v>
      </c>
      <c r="C18" s="296">
        <f t="shared" si="3"/>
        <v>1.2253042410336001</v>
      </c>
      <c r="D18" s="296">
        <f t="shared" si="3"/>
        <v>1.20127866768</v>
      </c>
      <c r="E18" s="296">
        <f t="shared" si="3"/>
        <v>1.1777241839999999</v>
      </c>
      <c r="F18" s="296">
        <f t="shared" si="3"/>
        <v>1.091496</v>
      </c>
      <c r="G18" s="296">
        <f>H18*(1+G9)</f>
        <v>1.022</v>
      </c>
      <c r="H18" s="296">
        <v>1</v>
      </c>
      <c r="I18" s="296">
        <f>H18/(1+I9)</f>
        <v>0.98039215686274506</v>
      </c>
      <c r="J18" s="296">
        <f t="shared" si="4"/>
        <v>0.96116878123798533</v>
      </c>
      <c r="K18" s="296">
        <f t="shared" si="4"/>
        <v>0.94232233454704439</v>
      </c>
      <c r="L18" s="296">
        <f t="shared" si="4"/>
        <v>0.92384542602651409</v>
      </c>
      <c r="M18" s="296">
        <f t="shared" si="4"/>
        <v>0.90573080982991572</v>
      </c>
      <c r="N18" s="296">
        <f t="shared" si="4"/>
        <v>0.88797138218619187</v>
      </c>
      <c r="O18" s="296">
        <f t="shared" si="4"/>
        <v>0.87056017861391355</v>
      </c>
      <c r="P18" s="296">
        <f t="shared" si="4"/>
        <v>0.85349037119011129</v>
      </c>
      <c r="Q18" s="296">
        <f t="shared" si="4"/>
        <v>0.83675526587265814</v>
      </c>
      <c r="R18" s="296">
        <f t="shared" si="4"/>
        <v>0.82034829987515501</v>
      </c>
      <c r="S18" s="296">
        <f t="shared" si="4"/>
        <v>0.80426303909328922</v>
      </c>
      <c r="T18" s="242"/>
    </row>
    <row r="19" spans="1:24" ht="14.65" customHeight="1" x14ac:dyDescent="0.25">
      <c r="A19" s="278"/>
      <c r="B19" s="86" t="s">
        <v>278</v>
      </c>
      <c r="C19" s="296">
        <f>C17*C18</f>
        <v>1.5938483276210573</v>
      </c>
      <c r="D19" s="296">
        <f>D17*D18</f>
        <v>1.4825392785849025</v>
      </c>
      <c r="E19" s="296">
        <f>E17*E18</f>
        <v>1.3790036821305414</v>
      </c>
      <c r="F19" s="296">
        <f>F17*F18</f>
        <v>1.2125603703359999</v>
      </c>
      <c r="G19" s="296">
        <f>G17*G18</f>
        <v>1.077188</v>
      </c>
      <c r="H19" s="296">
        <v>1</v>
      </c>
      <c r="I19" s="296">
        <f t="shared" ref="I19:S19" si="5">I17*I18</f>
        <v>0.9301633366819213</v>
      </c>
      <c r="J19" s="296">
        <f t="shared" si="5"/>
        <v>0.86520383290724523</v>
      </c>
      <c r="K19" s="296">
        <f t="shared" si="5"/>
        <v>0.80478088412699067</v>
      </c>
      <c r="L19" s="296">
        <f t="shared" si="5"/>
        <v>0.74857767247738827</v>
      </c>
      <c r="M19" s="296">
        <f t="shared" si="5"/>
        <v>0.69629950559715392</v>
      </c>
      <c r="N19" s="296">
        <f t="shared" si="5"/>
        <v>0.64767227145622086</v>
      </c>
      <c r="O19" s="296">
        <f t="shared" si="5"/>
        <v>0.60244100109407739</v>
      </c>
      <c r="P19" s="296">
        <f t="shared" si="5"/>
        <v>0.56036853173166401</v>
      </c>
      <c r="Q19" s="296">
        <f t="shared" si="5"/>
        <v>0.52123426324707378</v>
      </c>
      <c r="R19" s="296">
        <f t="shared" si="5"/>
        <v>0.4848330014948411</v>
      </c>
      <c r="S19" s="296">
        <f t="shared" si="5"/>
        <v>0.45097388240395231</v>
      </c>
      <c r="T19" s="242"/>
    </row>
    <row r="20" spans="1:24" ht="14.65" customHeight="1" x14ac:dyDescent="0.25">
      <c r="A20" s="278"/>
      <c r="B20" s="86"/>
      <c r="C20" s="296"/>
      <c r="D20" s="296"/>
      <c r="E20" s="296"/>
      <c r="F20" s="296"/>
      <c r="G20" s="296"/>
      <c r="H20" s="296"/>
      <c r="I20" s="296"/>
      <c r="J20" s="296"/>
      <c r="K20" s="296"/>
      <c r="L20" s="296"/>
      <c r="M20" s="296"/>
      <c r="N20" s="296"/>
      <c r="O20" s="296"/>
      <c r="P20" s="296"/>
      <c r="Q20" s="296"/>
      <c r="R20" s="296"/>
      <c r="S20" s="296"/>
      <c r="T20" s="242"/>
    </row>
    <row r="21" spans="1:24" ht="14.65" customHeight="1" x14ac:dyDescent="0.25">
      <c r="A21" s="278"/>
      <c r="C21" s="233" t="s">
        <v>164</v>
      </c>
      <c r="T21" s="242"/>
      <c r="V21" s="281" t="s">
        <v>203</v>
      </c>
      <c r="W21" s="281"/>
      <c r="X21" s="281"/>
    </row>
    <row r="22" spans="1:24" ht="14.65" customHeight="1" x14ac:dyDescent="0.25">
      <c r="A22" s="278"/>
      <c r="B22" s="272" t="s">
        <v>254</v>
      </c>
      <c r="C22" s="273" t="s">
        <v>204</v>
      </c>
      <c r="T22" s="242"/>
      <c r="V22" s="281" t="s">
        <v>205</v>
      </c>
      <c r="W22" s="281" t="s">
        <v>204</v>
      </c>
      <c r="X22" s="281" t="s">
        <v>206</v>
      </c>
    </row>
    <row r="23" spans="1:24" ht="14.65" customHeight="1" x14ac:dyDescent="0.25">
      <c r="A23" s="278"/>
      <c r="B23" s="274" t="s">
        <v>260</v>
      </c>
      <c r="C23" s="240">
        <v>0</v>
      </c>
      <c r="D23" s="34" t="s">
        <v>261</v>
      </c>
      <c r="T23" s="242"/>
    </row>
    <row r="24" spans="1:24" ht="14.65" customHeight="1" x14ac:dyDescent="0.25">
      <c r="A24" s="278"/>
      <c r="B24" s="272" t="s">
        <v>262</v>
      </c>
      <c r="C24" s="273" t="s">
        <v>204</v>
      </c>
      <c r="T24" s="242"/>
    </row>
    <row r="25" spans="1:24" ht="14.65" customHeight="1" x14ac:dyDescent="0.2">
      <c r="A25" s="278"/>
      <c r="B25" s="276" t="s">
        <v>210</v>
      </c>
      <c r="T25" s="242"/>
    </row>
    <row r="26" spans="1:24" ht="14.65" customHeight="1" x14ac:dyDescent="0.2">
      <c r="A26" s="278"/>
      <c r="T26" s="242"/>
    </row>
    <row r="27" spans="1:24" ht="14.65" customHeight="1" x14ac:dyDescent="0.25">
      <c r="A27" s="278"/>
      <c r="B27" s="238" t="s">
        <v>174</v>
      </c>
      <c r="T27" s="242"/>
    </row>
    <row r="28" spans="1:24" ht="14.65" customHeight="1" x14ac:dyDescent="0.25">
      <c r="A28" s="278"/>
      <c r="B28" s="238" t="s">
        <v>282</v>
      </c>
      <c r="C28" s="297" t="s">
        <v>283</v>
      </c>
      <c r="T28" s="242"/>
    </row>
    <row r="29" spans="1:24" ht="14.65" customHeight="1" x14ac:dyDescent="0.25">
      <c r="A29" s="278"/>
      <c r="B29" s="34" t="s">
        <v>175</v>
      </c>
      <c r="C29" s="240">
        <v>4</v>
      </c>
      <c r="D29" s="233" t="s">
        <v>176</v>
      </c>
      <c r="T29" s="242"/>
      <c r="U29" s="34" t="s">
        <v>177</v>
      </c>
    </row>
    <row r="30" spans="1:24" ht="14.65" customHeight="1" x14ac:dyDescent="0.25">
      <c r="A30" s="278"/>
      <c r="B30" s="34" t="s">
        <v>178</v>
      </c>
      <c r="C30" s="240">
        <v>0</v>
      </c>
      <c r="D30" s="233" t="s">
        <v>179</v>
      </c>
      <c r="T30" s="242"/>
      <c r="U30" s="34" t="s">
        <v>177</v>
      </c>
    </row>
    <row r="31" spans="1:24" ht="14.65" customHeight="1" x14ac:dyDescent="0.2">
      <c r="A31" s="278"/>
      <c r="C31" s="34">
        <v>0</v>
      </c>
      <c r="D31" s="34">
        <v>1</v>
      </c>
      <c r="E31" s="34">
        <v>2</v>
      </c>
      <c r="F31" s="34">
        <v>3</v>
      </c>
      <c r="G31" s="34">
        <v>4</v>
      </c>
      <c r="H31" s="34">
        <v>5</v>
      </c>
      <c r="I31" s="34">
        <v>6</v>
      </c>
      <c r="J31" s="34">
        <v>7</v>
      </c>
      <c r="K31" s="34">
        <v>8</v>
      </c>
      <c r="L31" s="34">
        <v>9</v>
      </c>
      <c r="M31" s="34">
        <f>L31+1</f>
        <v>10</v>
      </c>
      <c r="N31" s="34">
        <f t="shared" ref="N31:S31" si="6">M31+1</f>
        <v>11</v>
      </c>
      <c r="O31" s="34">
        <f t="shared" si="6"/>
        <v>12</v>
      </c>
      <c r="P31" s="34">
        <f t="shared" si="6"/>
        <v>13</v>
      </c>
      <c r="Q31" s="34">
        <f t="shared" si="6"/>
        <v>14</v>
      </c>
      <c r="R31" s="34">
        <f t="shared" si="6"/>
        <v>15</v>
      </c>
      <c r="S31" s="34">
        <f t="shared" si="6"/>
        <v>16</v>
      </c>
      <c r="T31" s="242"/>
    </row>
    <row r="32" spans="1:24" ht="14.65" customHeight="1" x14ac:dyDescent="0.2">
      <c r="A32" s="278"/>
      <c r="C32" s="280" t="s">
        <v>159</v>
      </c>
      <c r="D32" s="280" t="s">
        <v>160</v>
      </c>
      <c r="E32" s="280" t="s">
        <v>161</v>
      </c>
      <c r="F32" s="280" t="s">
        <v>162</v>
      </c>
      <c r="G32" s="280" t="s">
        <v>163</v>
      </c>
      <c r="H32" s="280" t="s">
        <v>164</v>
      </c>
      <c r="I32" s="34" t="s">
        <v>165</v>
      </c>
      <c r="J32" s="34" t="s">
        <v>166</v>
      </c>
      <c r="K32" s="34" t="s">
        <v>167</v>
      </c>
      <c r="L32" s="34" t="s">
        <v>168</v>
      </c>
      <c r="M32" s="34" t="s">
        <v>169</v>
      </c>
      <c r="N32" s="34" t="s">
        <v>170</v>
      </c>
      <c r="O32" s="34" t="s">
        <v>171</v>
      </c>
      <c r="P32" s="34" t="s">
        <v>172</v>
      </c>
      <c r="Q32" s="34" t="s">
        <v>173</v>
      </c>
      <c r="R32" s="34" t="s">
        <v>250</v>
      </c>
      <c r="S32" s="34" t="s">
        <v>251</v>
      </c>
      <c r="T32" s="242" t="s">
        <v>180</v>
      </c>
    </row>
    <row r="33" spans="1:21" ht="14.65" customHeight="1" x14ac:dyDescent="0.25">
      <c r="A33" s="278"/>
      <c r="B33" s="34" t="s">
        <v>181</v>
      </c>
      <c r="C33" s="240">
        <v>0</v>
      </c>
      <c r="D33" s="240">
        <v>0</v>
      </c>
      <c r="E33" s="240">
        <v>0</v>
      </c>
      <c r="F33" s="240">
        <v>0</v>
      </c>
      <c r="G33" s="240">
        <v>0</v>
      </c>
      <c r="H33" s="240">
        <v>0</v>
      </c>
      <c r="T33" s="242"/>
      <c r="U33" s="34" t="s">
        <v>177</v>
      </c>
    </row>
    <row r="34" spans="1:21" ht="14.65" customHeight="1" x14ac:dyDescent="0.25">
      <c r="A34" s="278"/>
      <c r="B34" s="34" t="s">
        <v>182</v>
      </c>
      <c r="C34" s="241">
        <f>IF(C31=$C29+5,-$C30,0)</f>
        <v>0</v>
      </c>
      <c r="D34" s="241">
        <f t="shared" ref="D34:S34" si="7">IF(D31=$C29+5,-$C30,0)</f>
        <v>0</v>
      </c>
      <c r="E34" s="241">
        <f t="shared" si="7"/>
        <v>0</v>
      </c>
      <c r="F34" s="241">
        <f t="shared" si="7"/>
        <v>0</v>
      </c>
      <c r="G34" s="241">
        <f t="shared" si="7"/>
        <v>0</v>
      </c>
      <c r="H34" s="241">
        <f t="shared" si="7"/>
        <v>0</v>
      </c>
      <c r="I34" s="241">
        <f t="shared" si="7"/>
        <v>0</v>
      </c>
      <c r="J34" s="241">
        <f t="shared" si="7"/>
        <v>0</v>
      </c>
      <c r="K34" s="241">
        <f t="shared" si="7"/>
        <v>0</v>
      </c>
      <c r="L34" s="241">
        <f t="shared" si="7"/>
        <v>0</v>
      </c>
      <c r="M34" s="241">
        <f t="shared" si="7"/>
        <v>0</v>
      </c>
      <c r="N34" s="241">
        <f t="shared" si="7"/>
        <v>0</v>
      </c>
      <c r="O34" s="241">
        <f t="shared" si="7"/>
        <v>0</v>
      </c>
      <c r="P34" s="241">
        <f t="shared" si="7"/>
        <v>0</v>
      </c>
      <c r="Q34" s="241">
        <f t="shared" si="7"/>
        <v>0</v>
      </c>
      <c r="R34" s="241">
        <f t="shared" si="7"/>
        <v>0</v>
      </c>
      <c r="S34" s="241">
        <f t="shared" si="7"/>
        <v>0</v>
      </c>
      <c r="T34" s="242"/>
      <c r="U34" s="34" t="s">
        <v>183</v>
      </c>
    </row>
    <row r="35" spans="1:21" ht="14.65" customHeight="1" x14ac:dyDescent="0.25">
      <c r="A35" s="278"/>
      <c r="B35" s="34" t="s">
        <v>184</v>
      </c>
      <c r="C35" s="241"/>
      <c r="D35" s="241"/>
      <c r="E35" s="241"/>
      <c r="F35" s="241"/>
      <c r="G35" s="241"/>
      <c r="H35" s="241">
        <f>IF($C$28="ROI",IF(H31&lt;=$C29+4,-$J40/H13,0),IF($C$28="NI",IF(H31&lt;=$C29+4,-$J40/H18,0)))</f>
        <v>0</v>
      </c>
      <c r="I35" s="241">
        <f t="shared" ref="I35:S35" si="8">IF($C$28="ROI",IF(I31&lt;=$C29+4,-$J40/I13,0),IF($C$28="NI",IF(I31&lt;=$C29+4,-$J40/I18,0)))</f>
        <v>0</v>
      </c>
      <c r="J35" s="241">
        <f t="shared" si="8"/>
        <v>0</v>
      </c>
      <c r="K35" s="241">
        <f t="shared" si="8"/>
        <v>0</v>
      </c>
      <c r="L35" s="241">
        <f t="shared" si="8"/>
        <v>0</v>
      </c>
      <c r="M35" s="241">
        <f t="shared" si="8"/>
        <v>0</v>
      </c>
      <c r="N35" s="241">
        <f t="shared" si="8"/>
        <v>0</v>
      </c>
      <c r="O35" s="241">
        <f t="shared" si="8"/>
        <v>0</v>
      </c>
      <c r="P35" s="241">
        <f t="shared" si="8"/>
        <v>0</v>
      </c>
      <c r="Q35" s="241">
        <f t="shared" si="8"/>
        <v>0</v>
      </c>
      <c r="R35" s="241">
        <f t="shared" si="8"/>
        <v>0</v>
      </c>
      <c r="S35" s="241">
        <f t="shared" si="8"/>
        <v>0</v>
      </c>
      <c r="T35" s="242"/>
      <c r="U35" s="34" t="s">
        <v>183</v>
      </c>
    </row>
    <row r="36" spans="1:21" ht="14.65" customHeight="1" x14ac:dyDescent="0.25">
      <c r="A36" s="278"/>
      <c r="B36" s="34" t="s">
        <v>185</v>
      </c>
      <c r="C36" s="241">
        <f>SUM(C33:C34)</f>
        <v>0</v>
      </c>
      <c r="D36" s="241">
        <f t="shared" ref="D36:S36" si="9">SUM(D33:D35)</f>
        <v>0</v>
      </c>
      <c r="E36" s="241">
        <f t="shared" si="9"/>
        <v>0</v>
      </c>
      <c r="F36" s="241">
        <f t="shared" si="9"/>
        <v>0</v>
      </c>
      <c r="G36" s="241">
        <f t="shared" si="9"/>
        <v>0</v>
      </c>
      <c r="H36" s="241">
        <f t="shared" si="9"/>
        <v>0</v>
      </c>
      <c r="I36" s="241">
        <f t="shared" si="9"/>
        <v>0</v>
      </c>
      <c r="J36" s="241">
        <f t="shared" si="9"/>
        <v>0</v>
      </c>
      <c r="K36" s="241">
        <f t="shared" si="9"/>
        <v>0</v>
      </c>
      <c r="L36" s="241">
        <f t="shared" si="9"/>
        <v>0</v>
      </c>
      <c r="M36" s="241">
        <f t="shared" si="9"/>
        <v>0</v>
      </c>
      <c r="N36" s="241">
        <f t="shared" si="9"/>
        <v>0</v>
      </c>
      <c r="O36" s="241">
        <f t="shared" si="9"/>
        <v>0</v>
      </c>
      <c r="P36" s="241">
        <f t="shared" si="9"/>
        <v>0</v>
      </c>
      <c r="Q36" s="241">
        <f t="shared" si="9"/>
        <v>0</v>
      </c>
      <c r="R36" s="241">
        <f t="shared" si="9"/>
        <v>0</v>
      </c>
      <c r="S36" s="241">
        <f t="shared" si="9"/>
        <v>0</v>
      </c>
      <c r="T36" s="243" t="s">
        <v>186</v>
      </c>
      <c r="U36" s="34" t="s">
        <v>183</v>
      </c>
    </row>
    <row r="37" spans="1:21" ht="14.65" customHeight="1" x14ac:dyDescent="0.25">
      <c r="A37" s="278"/>
      <c r="B37" s="34" t="s">
        <v>212</v>
      </c>
      <c r="C37" s="241">
        <f>IF($C$28="ROI",C36*C14,IF($C$28="NI",C36*C19))</f>
        <v>0</v>
      </c>
      <c r="D37" s="241">
        <f t="shared" ref="D37:S37" si="10">IF($C$28="ROI",D36*D14,IF($C$28="NI",D36*D19))</f>
        <v>0</v>
      </c>
      <c r="E37" s="241">
        <f t="shared" si="10"/>
        <v>0</v>
      </c>
      <c r="F37" s="241">
        <f t="shared" si="10"/>
        <v>0</v>
      </c>
      <c r="G37" s="241">
        <f t="shared" si="10"/>
        <v>0</v>
      </c>
      <c r="H37" s="241">
        <f t="shared" si="10"/>
        <v>0</v>
      </c>
      <c r="I37" s="241">
        <f t="shared" si="10"/>
        <v>0</v>
      </c>
      <c r="J37" s="241">
        <f t="shared" si="10"/>
        <v>0</v>
      </c>
      <c r="K37" s="241">
        <f t="shared" si="10"/>
        <v>0</v>
      </c>
      <c r="L37" s="241">
        <f t="shared" si="10"/>
        <v>0</v>
      </c>
      <c r="M37" s="241">
        <f t="shared" si="10"/>
        <v>0</v>
      </c>
      <c r="N37" s="241">
        <f t="shared" si="10"/>
        <v>0</v>
      </c>
      <c r="O37" s="241">
        <f t="shared" si="10"/>
        <v>0</v>
      </c>
      <c r="P37" s="241">
        <f t="shared" si="10"/>
        <v>0</v>
      </c>
      <c r="Q37" s="241">
        <f t="shared" si="10"/>
        <v>0</v>
      </c>
      <c r="R37" s="241">
        <f t="shared" si="10"/>
        <v>0</v>
      </c>
      <c r="S37" s="241">
        <f t="shared" si="10"/>
        <v>0</v>
      </c>
      <c r="T37" s="244">
        <f>ABS(SUM(C37:S37))</f>
        <v>0</v>
      </c>
      <c r="U37" s="34" t="s">
        <v>183</v>
      </c>
    </row>
    <row r="38" spans="1:21" ht="14.65" customHeight="1" x14ac:dyDescent="0.2">
      <c r="A38" s="278"/>
      <c r="T38" s="242"/>
      <c r="U38" s="34" t="s">
        <v>183</v>
      </c>
    </row>
    <row r="39" spans="1:21" ht="14.65" customHeight="1" x14ac:dyDescent="0.25">
      <c r="A39" s="278"/>
      <c r="C39" s="245" t="str">
        <f t="shared" ref="C39:H39" si="11">"Inv. Yr. "&amp;C31</f>
        <v>Inv. Yr. 0</v>
      </c>
      <c r="D39" s="245" t="str">
        <f t="shared" si="11"/>
        <v>Inv. Yr. 1</v>
      </c>
      <c r="E39" s="245" t="str">
        <f t="shared" si="11"/>
        <v>Inv. Yr. 2</v>
      </c>
      <c r="F39" s="245" t="str">
        <f t="shared" si="11"/>
        <v>Inv. Yr. 3</v>
      </c>
      <c r="G39" s="245" t="str">
        <f t="shared" si="11"/>
        <v>Inv. Yr. 4</v>
      </c>
      <c r="H39" s="245" t="str">
        <f t="shared" si="11"/>
        <v>Inv. Yr. 5</v>
      </c>
      <c r="I39" s="245" t="s">
        <v>193</v>
      </c>
      <c r="J39" s="245" t="s">
        <v>180</v>
      </c>
      <c r="T39" s="242"/>
    </row>
    <row r="40" spans="1:21" ht="14.65" customHeight="1" x14ac:dyDescent="0.2">
      <c r="A40" s="278"/>
      <c r="B40" s="34" t="s">
        <v>194</v>
      </c>
      <c r="C40" s="246">
        <f>IF(C28="ROI",C33*C$14/SUMIF($H$31:$S$31,"&lt;="&amp;$C29+4,$H$12:$S$12),IF(C28="NI",C33*C$19/SUMIF($H$31:$S$31,"&lt;="&amp;$C29+4,$H$17:$S$17)))</f>
        <v>0</v>
      </c>
      <c r="D40" s="246">
        <f>IF(C28="ROI",D33*D$14/SUMIF($H$31:$S$31,"&lt;="&amp;$C29+4,$H$12:$S$12),IF(C28="NI",D33*D$19/SUMIF($H$31:$S$31,"&lt;="&amp;$C29+4,$H$17:$S$17)))</f>
        <v>0</v>
      </c>
      <c r="E40" s="246">
        <f>IF(C28="ROI",E33*E$14/SUMIF($H$31:$S$31,"&lt;="&amp;$C29+4,$H$12:$S$12),IF(C28="NI",E33*E$19/SUMIF($H$31:$S$31,"&lt;="&amp;$C29+4,$H$17:$S$17)))</f>
        <v>0</v>
      </c>
      <c r="F40" s="246">
        <f>IF(C28="ROI",F33*F$14/SUMIF($H$31:$S$31,"&lt;="&amp;$C29+4,$H$12:$S$12),IF(C28="NI",F33*F$19/SUMIF($H$31:$S$31,"&lt;="&amp;$C29+4,$H$17:$S$17)))</f>
        <v>0</v>
      </c>
      <c r="G40" s="246">
        <f>IF(C28="ROI",G33*G$14/SUMIF($H$31:$S$31,"&lt;="&amp;$C29+4,$H$12:$S$12),IF(C28="NI",G33*G$19/SUMIF($H$31:$S$31,"&lt;="&amp;$C29+4,$H$17:$S$17)))</f>
        <v>0</v>
      </c>
      <c r="H40" s="246">
        <f>IF(C28="ROI",H33*H$14/SUMIF($H$31:$S$31,"&lt;="&amp;$C29+4,$H$12:$S$12),IF(C28="NI",H33*H$19/SUMIF($H$31:$S$31,"&lt;="&amp;$C29+4,$H$17:$S$17)))</f>
        <v>0</v>
      </c>
      <c r="I40" s="246">
        <f>IF(C28="ROI",SUMPRODUCT($F$14:$S$14,F34:S34)/SUMIF(H31:S31,"&lt;="&amp;C29+4,$H$12:$S$12),IF(C28="NI",SUMPRODUCT($F$19:$S$19,F34:S34)/SUMIF(H31:S31,"&lt;="&amp;C29+4,$H$17:$S$17)))</f>
        <v>0</v>
      </c>
      <c r="J40" s="247">
        <f>SUM(C40:I40)</f>
        <v>0</v>
      </c>
      <c r="T40" s="242"/>
      <c r="U40" s="34" t="s">
        <v>183</v>
      </c>
    </row>
    <row r="41" spans="1:21" ht="14.65" customHeight="1" x14ac:dyDescent="0.2">
      <c r="A41" s="278"/>
      <c r="C41" s="282"/>
      <c r="D41" s="282"/>
      <c r="E41" s="282"/>
      <c r="F41" s="282"/>
      <c r="G41" s="282"/>
      <c r="H41" s="282"/>
      <c r="I41" s="282"/>
      <c r="J41" s="282"/>
      <c r="K41" s="282"/>
      <c r="L41" s="282"/>
      <c r="T41" s="242"/>
    </row>
    <row r="42" spans="1:21" ht="14.65" customHeight="1" x14ac:dyDescent="0.2">
      <c r="A42" s="278"/>
      <c r="T42" s="242"/>
    </row>
    <row r="43" spans="1:21" ht="14.65" customHeight="1" x14ac:dyDescent="0.2">
      <c r="A43" s="278"/>
      <c r="T43" s="242"/>
    </row>
    <row r="44" spans="1:21" ht="14.65" customHeight="1" x14ac:dyDescent="0.25">
      <c r="A44" s="278"/>
      <c r="B44" s="238" t="s">
        <v>195</v>
      </c>
      <c r="T44" s="242"/>
    </row>
    <row r="45" spans="1:21" ht="14.65" customHeight="1" x14ac:dyDescent="0.25">
      <c r="A45" s="278"/>
      <c r="B45" s="34" t="s">
        <v>175</v>
      </c>
      <c r="C45" s="240">
        <v>5</v>
      </c>
      <c r="D45" s="233" t="s">
        <v>176</v>
      </c>
      <c r="T45" s="242"/>
      <c r="U45" s="34" t="s">
        <v>177</v>
      </c>
    </row>
    <row r="46" spans="1:21" ht="14.65" customHeight="1" x14ac:dyDescent="0.25">
      <c r="A46" s="278"/>
      <c r="B46" s="34" t="s">
        <v>178</v>
      </c>
      <c r="C46" s="240">
        <v>0</v>
      </c>
      <c r="D46" s="233" t="s">
        <v>179</v>
      </c>
      <c r="T46" s="242"/>
      <c r="U46" s="34" t="s">
        <v>177</v>
      </c>
    </row>
    <row r="47" spans="1:21" ht="14.65" customHeight="1" x14ac:dyDescent="0.2">
      <c r="A47" s="278"/>
      <c r="C47" s="34">
        <f t="shared" ref="C47:S47" si="12">C31</f>
        <v>0</v>
      </c>
      <c r="D47" s="34">
        <f t="shared" si="12"/>
        <v>1</v>
      </c>
      <c r="E47" s="34">
        <f t="shared" si="12"/>
        <v>2</v>
      </c>
      <c r="F47" s="34">
        <f t="shared" si="12"/>
        <v>3</v>
      </c>
      <c r="G47" s="34">
        <f t="shared" si="12"/>
        <v>4</v>
      </c>
      <c r="H47" s="34">
        <f t="shared" si="12"/>
        <v>5</v>
      </c>
      <c r="I47" s="34">
        <f t="shared" si="12"/>
        <v>6</v>
      </c>
      <c r="J47" s="34">
        <f t="shared" si="12"/>
        <v>7</v>
      </c>
      <c r="K47" s="34">
        <f t="shared" si="12"/>
        <v>8</v>
      </c>
      <c r="L47" s="34">
        <f t="shared" si="12"/>
        <v>9</v>
      </c>
      <c r="M47" s="34">
        <f t="shared" si="12"/>
        <v>10</v>
      </c>
      <c r="N47" s="34">
        <f t="shared" si="12"/>
        <v>11</v>
      </c>
      <c r="O47" s="34">
        <f t="shared" si="12"/>
        <v>12</v>
      </c>
      <c r="P47" s="34">
        <f t="shared" si="12"/>
        <v>13</v>
      </c>
      <c r="Q47" s="34">
        <f t="shared" si="12"/>
        <v>14</v>
      </c>
      <c r="R47" s="34">
        <f t="shared" si="12"/>
        <v>15</v>
      </c>
      <c r="S47" s="34">
        <f t="shared" si="12"/>
        <v>16</v>
      </c>
      <c r="T47" s="242"/>
    </row>
    <row r="48" spans="1:21" ht="14.65" customHeight="1" x14ac:dyDescent="0.2">
      <c r="A48" s="278"/>
      <c r="C48" s="280" t="s">
        <v>159</v>
      </c>
      <c r="D48" s="280" t="s">
        <v>160</v>
      </c>
      <c r="E48" s="280" t="s">
        <v>161</v>
      </c>
      <c r="F48" s="280" t="s">
        <v>162</v>
      </c>
      <c r="G48" s="280" t="s">
        <v>163</v>
      </c>
      <c r="H48" s="280" t="s">
        <v>164</v>
      </c>
      <c r="I48" s="34" t="s">
        <v>165</v>
      </c>
      <c r="J48" s="34" t="s">
        <v>166</v>
      </c>
      <c r="K48" s="34" t="s">
        <v>167</v>
      </c>
      <c r="L48" s="34" t="s">
        <v>168</v>
      </c>
      <c r="M48" s="34" t="s">
        <v>169</v>
      </c>
      <c r="N48" s="34" t="s">
        <v>170</v>
      </c>
      <c r="O48" s="34" t="s">
        <v>171</v>
      </c>
      <c r="P48" s="34" t="s">
        <v>172</v>
      </c>
      <c r="Q48" s="34" t="s">
        <v>173</v>
      </c>
      <c r="R48" s="34" t="s">
        <v>250</v>
      </c>
      <c r="S48" s="34" t="s">
        <v>251</v>
      </c>
      <c r="T48" s="242" t="s">
        <v>180</v>
      </c>
    </row>
    <row r="49" spans="1:21" ht="14.65" customHeight="1" x14ac:dyDescent="0.25">
      <c r="A49" s="278"/>
      <c r="B49" s="34" t="s">
        <v>181</v>
      </c>
      <c r="C49" s="240">
        <v>0</v>
      </c>
      <c r="D49" s="240">
        <v>0</v>
      </c>
      <c r="E49" s="240">
        <v>0</v>
      </c>
      <c r="F49" s="240">
        <v>0</v>
      </c>
      <c r="G49" s="240">
        <v>0</v>
      </c>
      <c r="H49" s="240">
        <v>0</v>
      </c>
      <c r="T49" s="242"/>
      <c r="U49" s="34" t="s">
        <v>177</v>
      </c>
    </row>
    <row r="50" spans="1:21" ht="14.65" customHeight="1" x14ac:dyDescent="0.25">
      <c r="A50" s="278"/>
      <c r="B50" s="34" t="s">
        <v>182</v>
      </c>
      <c r="C50" s="241">
        <f>IF(C47=$C45+5,-$C46,0)</f>
        <v>0</v>
      </c>
      <c r="D50" s="241">
        <f t="shared" ref="D50:S50" si="13">IF(D47=$C45+5,-$C46,0)</f>
        <v>0</v>
      </c>
      <c r="E50" s="241">
        <f t="shared" si="13"/>
        <v>0</v>
      </c>
      <c r="F50" s="241">
        <f t="shared" si="13"/>
        <v>0</v>
      </c>
      <c r="G50" s="241">
        <f t="shared" si="13"/>
        <v>0</v>
      </c>
      <c r="H50" s="241">
        <f t="shared" si="13"/>
        <v>0</v>
      </c>
      <c r="I50" s="241">
        <f t="shared" si="13"/>
        <v>0</v>
      </c>
      <c r="J50" s="241">
        <f t="shared" si="13"/>
        <v>0</v>
      </c>
      <c r="K50" s="241">
        <f t="shared" si="13"/>
        <v>0</v>
      </c>
      <c r="L50" s="241">
        <f t="shared" si="13"/>
        <v>0</v>
      </c>
      <c r="M50" s="241">
        <f t="shared" si="13"/>
        <v>0</v>
      </c>
      <c r="N50" s="241">
        <f t="shared" si="13"/>
        <v>0</v>
      </c>
      <c r="O50" s="241">
        <f t="shared" si="13"/>
        <v>0</v>
      </c>
      <c r="P50" s="241">
        <f t="shared" si="13"/>
        <v>0</v>
      </c>
      <c r="Q50" s="241">
        <f t="shared" si="13"/>
        <v>0</v>
      </c>
      <c r="R50" s="241">
        <f t="shared" si="13"/>
        <v>0</v>
      </c>
      <c r="S50" s="241">
        <f t="shared" si="13"/>
        <v>0</v>
      </c>
      <c r="T50" s="242"/>
      <c r="U50" s="34" t="s">
        <v>183</v>
      </c>
    </row>
    <row r="51" spans="1:21" ht="14.65" customHeight="1" x14ac:dyDescent="0.25">
      <c r="A51" s="278"/>
      <c r="B51" s="34" t="s">
        <v>184</v>
      </c>
      <c r="C51" s="241"/>
      <c r="D51" s="241"/>
      <c r="E51" s="241"/>
      <c r="F51" s="241"/>
      <c r="G51" s="241"/>
      <c r="H51" s="241">
        <f>IF($C$28="ROI",IF(H47&lt;=$C45+4,-$J56/H$13,0),IF($C$28="NI",IF(H47&lt;=$C45+4,-$J56/H$18,0)))</f>
        <v>0</v>
      </c>
      <c r="I51" s="241">
        <f>IF($C$28="ROI",IF(I47&lt;=$C45+4,-$J56/I$13,0),IF($C$28="NI",IF(I47&lt;=$C45+4,-$J56/I$18,0)))</f>
        <v>0</v>
      </c>
      <c r="J51" s="241">
        <f>IF($C$28="ROI",IF(J47&lt;=$C45+4,-$J56/J$13,0),IF($C$28="NI",IF(J47&lt;=$C45+4,-$J56/J$18,0)))</f>
        <v>0</v>
      </c>
      <c r="K51" s="241">
        <f t="shared" ref="K51:S51" si="14">IF($C$28="ROI",IF(K47&lt;=$C45+4,-$J56/K$13,0),IF($C$28="NI",IF(K47&lt;=$C45+4,-$J56/K$18,0)))</f>
        <v>0</v>
      </c>
      <c r="L51" s="241">
        <f t="shared" si="14"/>
        <v>0</v>
      </c>
      <c r="M51" s="241">
        <f t="shared" si="14"/>
        <v>0</v>
      </c>
      <c r="N51" s="241">
        <f t="shared" si="14"/>
        <v>0</v>
      </c>
      <c r="O51" s="241">
        <f t="shared" si="14"/>
        <v>0</v>
      </c>
      <c r="P51" s="241">
        <f t="shared" si="14"/>
        <v>0</v>
      </c>
      <c r="Q51" s="241">
        <f t="shared" si="14"/>
        <v>0</v>
      </c>
      <c r="R51" s="241">
        <f t="shared" si="14"/>
        <v>0</v>
      </c>
      <c r="S51" s="241">
        <f t="shared" si="14"/>
        <v>0</v>
      </c>
      <c r="T51" s="242"/>
      <c r="U51" s="34" t="s">
        <v>183</v>
      </c>
    </row>
    <row r="52" spans="1:21" ht="14.65" customHeight="1" x14ac:dyDescent="0.25">
      <c r="A52" s="278"/>
      <c r="B52" s="34" t="s">
        <v>185</v>
      </c>
      <c r="C52" s="241">
        <f>SUM(C49:C51)</f>
        <v>0</v>
      </c>
      <c r="D52" s="241">
        <f t="shared" ref="D52:S52" si="15">SUM(D49:D51)</f>
        <v>0</v>
      </c>
      <c r="E52" s="241">
        <f t="shared" si="15"/>
        <v>0</v>
      </c>
      <c r="F52" s="241">
        <f t="shared" si="15"/>
        <v>0</v>
      </c>
      <c r="G52" s="241">
        <f t="shared" si="15"/>
        <v>0</v>
      </c>
      <c r="H52" s="241">
        <f t="shared" si="15"/>
        <v>0</v>
      </c>
      <c r="I52" s="241">
        <f t="shared" si="15"/>
        <v>0</v>
      </c>
      <c r="J52" s="241">
        <f t="shared" si="15"/>
        <v>0</v>
      </c>
      <c r="K52" s="241">
        <f t="shared" si="15"/>
        <v>0</v>
      </c>
      <c r="L52" s="241">
        <f t="shared" si="15"/>
        <v>0</v>
      </c>
      <c r="M52" s="241">
        <f t="shared" si="15"/>
        <v>0</v>
      </c>
      <c r="N52" s="241">
        <f t="shared" si="15"/>
        <v>0</v>
      </c>
      <c r="O52" s="241">
        <f t="shared" si="15"/>
        <v>0</v>
      </c>
      <c r="P52" s="241">
        <f t="shared" si="15"/>
        <v>0</v>
      </c>
      <c r="Q52" s="241">
        <f t="shared" si="15"/>
        <v>0</v>
      </c>
      <c r="R52" s="241">
        <f t="shared" si="15"/>
        <v>0</v>
      </c>
      <c r="S52" s="241">
        <f t="shared" si="15"/>
        <v>0</v>
      </c>
      <c r="T52" s="243" t="s">
        <v>186</v>
      </c>
      <c r="U52" s="34" t="s">
        <v>183</v>
      </c>
    </row>
    <row r="53" spans="1:21" ht="14.65" customHeight="1" x14ac:dyDescent="0.25">
      <c r="A53" s="278"/>
      <c r="B53" s="34" t="s">
        <v>212</v>
      </c>
      <c r="C53" s="241">
        <f>IF($C$28="ROI",C52*C14,IF($C$28="NI",C52*C19))</f>
        <v>0</v>
      </c>
      <c r="D53" s="241">
        <f t="shared" ref="D53:S53" si="16">IF($C$28="ROI",D52*D14,IF($C$28="NI",D52*D19))</f>
        <v>0</v>
      </c>
      <c r="E53" s="241">
        <f t="shared" si="16"/>
        <v>0</v>
      </c>
      <c r="F53" s="241">
        <f t="shared" si="16"/>
        <v>0</v>
      </c>
      <c r="G53" s="241">
        <f t="shared" si="16"/>
        <v>0</v>
      </c>
      <c r="H53" s="241">
        <f t="shared" si="16"/>
        <v>0</v>
      </c>
      <c r="I53" s="241">
        <f t="shared" si="16"/>
        <v>0</v>
      </c>
      <c r="J53" s="241">
        <f t="shared" si="16"/>
        <v>0</v>
      </c>
      <c r="K53" s="241">
        <f t="shared" si="16"/>
        <v>0</v>
      </c>
      <c r="L53" s="241">
        <f t="shared" si="16"/>
        <v>0</v>
      </c>
      <c r="M53" s="241">
        <f t="shared" si="16"/>
        <v>0</v>
      </c>
      <c r="N53" s="241">
        <f t="shared" si="16"/>
        <v>0</v>
      </c>
      <c r="O53" s="241">
        <f t="shared" si="16"/>
        <v>0</v>
      </c>
      <c r="P53" s="241">
        <f t="shared" si="16"/>
        <v>0</v>
      </c>
      <c r="Q53" s="241">
        <f t="shared" si="16"/>
        <v>0</v>
      </c>
      <c r="R53" s="241">
        <f t="shared" si="16"/>
        <v>0</v>
      </c>
      <c r="S53" s="241">
        <f t="shared" si="16"/>
        <v>0</v>
      </c>
      <c r="T53" s="244">
        <f>ABS(SUM(C53:S53))</f>
        <v>0</v>
      </c>
      <c r="U53" s="34" t="s">
        <v>183</v>
      </c>
    </row>
    <row r="54" spans="1:21" ht="14.65" customHeight="1" x14ac:dyDescent="0.25">
      <c r="A54" s="278"/>
      <c r="C54" s="283"/>
      <c r="D54" s="283"/>
      <c r="E54" s="283"/>
      <c r="F54" s="283"/>
      <c r="G54" s="283"/>
      <c r="H54" s="283"/>
      <c r="I54" s="283"/>
      <c r="J54" s="283"/>
      <c r="K54" s="283"/>
      <c r="L54" s="283"/>
      <c r="M54" s="283"/>
      <c r="N54" s="283"/>
      <c r="O54" s="283"/>
      <c r="P54" s="283"/>
      <c r="Q54" s="283"/>
      <c r="R54" s="283"/>
      <c r="S54" s="283"/>
      <c r="T54" s="244"/>
      <c r="U54" s="34" t="s">
        <v>183</v>
      </c>
    </row>
    <row r="55" spans="1:21" ht="15" customHeight="1" x14ac:dyDescent="0.25">
      <c r="A55" s="278"/>
      <c r="C55" s="245" t="str">
        <f t="shared" ref="C55:H55" si="17">"Inv. Yr. "&amp;C47</f>
        <v>Inv. Yr. 0</v>
      </c>
      <c r="D55" s="245" t="str">
        <f t="shared" si="17"/>
        <v>Inv. Yr. 1</v>
      </c>
      <c r="E55" s="245" t="str">
        <f t="shared" si="17"/>
        <v>Inv. Yr. 2</v>
      </c>
      <c r="F55" s="245" t="str">
        <f t="shared" si="17"/>
        <v>Inv. Yr. 3</v>
      </c>
      <c r="G55" s="245" t="str">
        <f t="shared" si="17"/>
        <v>Inv. Yr. 4</v>
      </c>
      <c r="H55" s="245" t="str">
        <f t="shared" si="17"/>
        <v>Inv. Yr. 5</v>
      </c>
      <c r="I55" s="245" t="s">
        <v>193</v>
      </c>
      <c r="J55" s="245" t="s">
        <v>180</v>
      </c>
      <c r="T55" s="242"/>
    </row>
    <row r="56" spans="1:21" ht="14.65" customHeight="1" x14ac:dyDescent="0.2">
      <c r="A56" s="278"/>
      <c r="B56" s="34" t="s">
        <v>194</v>
      </c>
      <c r="C56" s="246">
        <f>IF(C28="ROI",C49*C$14/SUMIF($H$47:$S$47,"&lt;="&amp;$C45+4,$H$12:$S$12),IF(C28="NI",C49*C$19/SUMIF($H$47:$S$47,"&lt;="&amp;$C45+4,$H$17:$S$17)))</f>
        <v>0</v>
      </c>
      <c r="D56" s="246">
        <f>IF(C28="ROI",D49*D$14/SUMIF($H$47:$S$47,"&lt;="&amp;$C45+4,$H$12:$S$12),IF(C28="NI",D49*D$19/SUMIF($H$47:$S$47,"&lt;="&amp;$C45+4,$H$17:$S$17)))</f>
        <v>0</v>
      </c>
      <c r="E56" s="246">
        <f>IF(C28="ROI",E49*E$14/SUMIF($H$47:$S$47,"&lt;="&amp;$C45+4,$H$12:$S$12),IF(C28="NI",E49*E$19/SUMIF($H$47:$S$47,"&lt;="&amp;$C45+4,$H$17:$S$17)))</f>
        <v>0</v>
      </c>
      <c r="F56" s="246">
        <f>IF(C28="ROI",F49*F$14/SUMIF($H$47:$S$47,"&lt;="&amp;$C45+4,$H$12:$S$12),IF(C28="NI",F49*F$19/SUMIF($H$47:$S$47,"&lt;="&amp;$C45+4,$H$17:$S$17)))</f>
        <v>0</v>
      </c>
      <c r="G56" s="246">
        <f>IF(C28="ROI",G49*G$14/SUMIF($H$47:$S$47,"&lt;="&amp;$C45+4,$H$12:$S$12),IF(C28="NI",G49*G$19/SUMIF($H$47:$S$47,"&lt;="&amp;$C45+4,$H$17:$S$17)))</f>
        <v>0</v>
      </c>
      <c r="H56" s="246">
        <f>IF(C28="ROI",H49*H$14/SUMIF($H$47:$S$47,"&lt;="&amp;$C45+4,$H$12:$S$12),IF(C28="NI",H49*H$19/SUMIF($H$47:$S$47,"&lt;="&amp;$C45+4,$H$17:$S$17)))</f>
        <v>0</v>
      </c>
      <c r="I56" s="246">
        <f>IF(C28="ROI",SUMPRODUCT($F$14:$S$14,F50:S50)/SUMIF(H47:S47,"&lt;="&amp;C45+4,$H$12:$S$12),IF(C28="NI",SUMPRODUCT($F$19:$S$19,F50:S50)/SUMIF(H47:S47,"&lt;="&amp;C45+4,$H$17:$S$17)))</f>
        <v>0</v>
      </c>
      <c r="J56" s="247">
        <f>SUM(C56:I56)</f>
        <v>0</v>
      </c>
      <c r="T56" s="242"/>
      <c r="U56" s="34" t="s">
        <v>183</v>
      </c>
    </row>
    <row r="57" spans="1:21" ht="14.65" customHeight="1" x14ac:dyDescent="0.2">
      <c r="A57" s="278"/>
      <c r="F57" s="282"/>
      <c r="I57" s="282"/>
      <c r="T57" s="242"/>
    </row>
    <row r="58" spans="1:21" ht="14.65" customHeight="1" x14ac:dyDescent="0.2">
      <c r="A58" s="278"/>
      <c r="E58" s="284"/>
      <c r="T58" s="242"/>
    </row>
    <row r="59" spans="1:21" ht="14.65" customHeight="1" x14ac:dyDescent="0.25">
      <c r="A59" s="278"/>
      <c r="B59" s="238" t="s">
        <v>196</v>
      </c>
      <c r="T59" s="242"/>
    </row>
    <row r="60" spans="1:21" ht="14.65" customHeight="1" thickBot="1" x14ac:dyDescent="0.25">
      <c r="A60" s="278"/>
      <c r="T60" s="242"/>
    </row>
    <row r="61" spans="1:21" ht="14.65" customHeight="1" x14ac:dyDescent="0.25">
      <c r="A61" s="278"/>
      <c r="B61" s="253" t="s">
        <v>197</v>
      </c>
      <c r="C61" s="254" t="s">
        <v>198</v>
      </c>
      <c r="D61" s="285"/>
      <c r="T61" s="242"/>
    </row>
    <row r="62" spans="1:21" ht="15" customHeight="1" x14ac:dyDescent="0.25">
      <c r="A62" s="278"/>
      <c r="B62" s="286" t="s">
        <v>199</v>
      </c>
      <c r="C62" s="257" t="s">
        <v>164</v>
      </c>
      <c r="D62" s="277"/>
      <c r="T62" s="242"/>
    </row>
    <row r="63" spans="1:21" ht="15.4" customHeight="1" x14ac:dyDescent="0.25">
      <c r="A63" s="278"/>
      <c r="B63" s="286" t="s">
        <v>174</v>
      </c>
      <c r="C63" s="259">
        <f>J40</f>
        <v>0</v>
      </c>
      <c r="D63" s="277"/>
      <c r="T63" s="242"/>
    </row>
    <row r="64" spans="1:21" ht="15.4" customHeight="1" x14ac:dyDescent="0.25">
      <c r="A64" s="278"/>
      <c r="B64" s="286" t="s">
        <v>195</v>
      </c>
      <c r="C64" s="259">
        <f>J56</f>
        <v>0</v>
      </c>
      <c r="D64" s="277"/>
      <c r="T64" s="242"/>
    </row>
    <row r="65" spans="1:30" ht="15" customHeight="1" x14ac:dyDescent="0.2">
      <c r="A65" s="278"/>
      <c r="B65" s="286" t="s">
        <v>200</v>
      </c>
      <c r="C65" s="1"/>
      <c r="D65" s="277"/>
      <c r="T65" s="242"/>
    </row>
    <row r="66" spans="1:30" ht="14.65" customHeight="1" x14ac:dyDescent="0.2">
      <c r="A66" s="278"/>
      <c r="B66" s="286"/>
      <c r="C66" s="1"/>
      <c r="D66" s="277"/>
      <c r="T66" s="242"/>
    </row>
    <row r="67" spans="1:30" ht="14.65" customHeight="1" x14ac:dyDescent="0.25">
      <c r="A67" s="278"/>
      <c r="B67" s="260" t="s">
        <v>263</v>
      </c>
      <c r="C67" s="287">
        <f>SUM(C63:C64)</f>
        <v>0</v>
      </c>
      <c r="D67" s="277"/>
      <c r="T67" s="242"/>
    </row>
    <row r="68" spans="1:30" ht="14.65" customHeight="1" thickBot="1" x14ac:dyDescent="0.3">
      <c r="A68" s="278"/>
      <c r="B68" s="302" t="s">
        <v>306</v>
      </c>
      <c r="C68" s="303">
        <f>IF(C24="YES",C67*(1+C6)^2,IF(C22="YES",C23*(1+C6)^2,0))</f>
        <v>0</v>
      </c>
      <c r="D68" s="277"/>
      <c r="T68" s="242"/>
    </row>
    <row r="69" spans="1:30" ht="14.65" customHeight="1" thickTop="1" thickBot="1" x14ac:dyDescent="0.25">
      <c r="A69" s="288"/>
      <c r="B69" s="264"/>
      <c r="C69" s="289"/>
      <c r="D69" s="290"/>
      <c r="E69" s="288"/>
      <c r="T69" s="242"/>
    </row>
    <row r="70" spans="1:30" ht="14.65" customHeight="1" thickBot="1" x14ac:dyDescent="0.25">
      <c r="A70" s="288"/>
      <c r="B70" s="291"/>
      <c r="C70" s="291"/>
      <c r="D70" s="291"/>
      <c r="E70" s="291"/>
      <c r="F70" s="291"/>
      <c r="G70" s="291"/>
      <c r="H70" s="291"/>
      <c r="I70" s="291"/>
      <c r="J70" s="291"/>
      <c r="K70" s="291"/>
      <c r="L70" s="291"/>
      <c r="M70" s="291"/>
      <c r="N70" s="291"/>
      <c r="O70" s="291"/>
      <c r="P70" s="291"/>
      <c r="Q70" s="291"/>
      <c r="R70" s="291"/>
      <c r="S70" s="291"/>
      <c r="T70" s="292"/>
    </row>
    <row r="73" spans="1:30" ht="14.65" customHeight="1" x14ac:dyDescent="0.2">
      <c r="C73" s="34" t="s">
        <v>18</v>
      </c>
    </row>
    <row r="76" spans="1:30" ht="14.65" customHeight="1"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1:30" ht="14.65" customHeight="1"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1:30" ht="14.65" customHeight="1"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row>
    <row r="79" spans="1:30" ht="14.65" customHeight="1"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row>
    <row r="80" spans="1:30" ht="14.65" customHeight="1"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row>
    <row r="81" spans="1:30" ht="14.65" customHeight="1"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row>
    <row r="82" spans="1:30" ht="14.65" customHeight="1"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row>
    <row r="83" spans="1:30" ht="14.65" customHeight="1"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row>
    <row r="84" spans="1:30" ht="14.65" customHeight="1"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row>
    <row r="85" spans="1:30" ht="14.65" customHeight="1"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row>
    <row r="86" spans="1:30" ht="14.65" customHeight="1"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row>
    <row r="87" spans="1:30" ht="14.65" customHeight="1"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row>
    <row r="88" spans="1:30" ht="14.65" customHeight="1"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row>
    <row r="89" spans="1:30" ht="14.65" customHeight="1"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row>
    <row r="90" spans="1:30" ht="14.65" customHeight="1"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row>
    <row r="91" spans="1:30" ht="14.65" customHeight="1"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row>
    <row r="92" spans="1:30" ht="14.65" customHeight="1"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row>
    <row r="93" spans="1:30" ht="14.65" customHeight="1"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row>
    <row r="94" spans="1:30" ht="14.65" customHeight="1"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row>
    <row r="95" spans="1:30" ht="14.65" customHeight="1"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row>
    <row r="96" spans="1:30" ht="14.65" customHeight="1"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row>
    <row r="97" spans="1:30" ht="14.65" customHeight="1"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row>
    <row r="98" spans="1:30" ht="14.65" customHeight="1"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row>
    <row r="99" spans="1:30" ht="14.65" customHeight="1"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row>
    <row r="100" spans="1:30" ht="14.65" customHeight="1"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row>
    <row r="101" spans="1:30" ht="14.65" customHeight="1"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row>
    <row r="102" spans="1:30" ht="14.65" customHeight="1"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row>
    <row r="103" spans="1:30" ht="14.65" customHeight="1"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row>
    <row r="104" spans="1:30" ht="14.65" customHeight="1"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row>
    <row r="105" spans="1:30" ht="14.65" customHeight="1"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row>
    <row r="106" spans="1:30" ht="14.65" customHeight="1"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row>
  </sheetData>
  <mergeCells count="1">
    <mergeCell ref="B3:M3"/>
  </mergeCells>
  <conditionalFormatting sqref="T37">
    <cfRule type="cellIs" dxfId="5" priority="2" operator="greaterThan">
      <formula>0.5</formula>
    </cfRule>
  </conditionalFormatting>
  <conditionalFormatting sqref="T53">
    <cfRule type="cellIs" dxfId="4" priority="1" operator="greaterThan">
      <formula>0.5</formula>
    </cfRule>
  </conditionalFormatting>
  <dataValidations count="3">
    <dataValidation type="list" allowBlank="1" showInputMessage="1" showErrorMessage="1" sqref="C22 C24" xr:uid="{E0D001BE-4786-49D7-898C-892FB770E909}">
      <formula1>"YES, NO"</formula1>
    </dataValidation>
    <dataValidation type="list" allowBlank="1" showInputMessage="1" showErrorMessage="1" sqref="C28" xr:uid="{BB5A095F-1AB6-48C9-9678-A4AF5D57FC71}">
      <formula1>"ROI, NI"</formula1>
    </dataValidation>
    <dataValidation type="list" allowBlank="1" showInputMessage="1" showErrorMessage="1" sqref="C29 C45" xr:uid="{6242B3F2-55D8-42D1-BFDA-CF8C270B85C3}">
      <formula1>"1, 2, 3, 4, 5"</formula1>
    </dataValidation>
  </dataValidation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1DC0-5BB2-45CD-9DEE-AE845AE0400B}">
  <dimension ref="A1:X75"/>
  <sheetViews>
    <sheetView topLeftCell="B42" zoomScaleNormal="100" workbookViewId="0">
      <selection activeCell="F10" sqref="F10:H10"/>
    </sheetView>
  </sheetViews>
  <sheetFormatPr defaultColWidth="9.140625" defaultRowHeight="14.65" customHeight="1" x14ac:dyDescent="0.2"/>
  <cols>
    <col min="1" max="1" width="8.710937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3" width="9.28515625" style="34" customWidth="1"/>
    <col min="14" max="16384" width="9.140625" style="34"/>
  </cols>
  <sheetData>
    <row r="1" spans="1:21" ht="18.399999999999999" customHeight="1" x14ac:dyDescent="0.3">
      <c r="A1" s="232" t="s">
        <v>157</v>
      </c>
      <c r="B1" s="233"/>
      <c r="T1" s="234"/>
    </row>
    <row r="2" spans="1:21" ht="14.65" customHeight="1" x14ac:dyDescent="0.25">
      <c r="A2" s="235"/>
      <c r="B2" s="233"/>
      <c r="T2" s="234"/>
    </row>
    <row r="3" spans="1:21" ht="48.75" customHeight="1" x14ac:dyDescent="0.25">
      <c r="A3" s="235"/>
      <c r="B3" s="339" t="s">
        <v>294</v>
      </c>
      <c r="C3" s="339"/>
      <c r="D3" s="339"/>
      <c r="E3" s="339"/>
      <c r="F3" s="339"/>
      <c r="G3" s="339"/>
      <c r="H3" s="339"/>
      <c r="I3" s="339"/>
      <c r="J3" s="339"/>
      <c r="K3" s="339"/>
      <c r="L3" s="339"/>
      <c r="M3" s="339"/>
      <c r="T3" s="234"/>
    </row>
    <row r="4" spans="1:21" ht="13.9" customHeight="1" x14ac:dyDescent="0.25">
      <c r="A4" s="235"/>
      <c r="B4" s="272"/>
      <c r="C4" s="272"/>
      <c r="D4" s="272"/>
      <c r="E4" s="272"/>
      <c r="F4" s="272"/>
      <c r="G4" s="272"/>
      <c r="H4" s="272"/>
      <c r="I4" s="272"/>
      <c r="J4" s="272"/>
      <c r="K4" s="272"/>
      <c r="L4" s="272"/>
      <c r="M4" s="272"/>
      <c r="T4" s="234"/>
    </row>
    <row r="5" spans="1:21" ht="14.65" customHeight="1" x14ac:dyDescent="0.25">
      <c r="A5" s="235"/>
      <c r="B5" s="233"/>
      <c r="C5" s="237" t="s">
        <v>158</v>
      </c>
      <c r="D5" s="237" t="s">
        <v>159</v>
      </c>
      <c r="E5" s="294" t="s">
        <v>160</v>
      </c>
      <c r="F5" s="294" t="s">
        <v>161</v>
      </c>
      <c r="G5" s="294" t="s">
        <v>162</v>
      </c>
      <c r="H5" s="294" t="s">
        <v>163</v>
      </c>
      <c r="I5" s="294" t="s">
        <v>164</v>
      </c>
      <c r="J5" s="294" t="s">
        <v>165</v>
      </c>
      <c r="K5" s="294" t="s">
        <v>166</v>
      </c>
      <c r="L5" s="294" t="s">
        <v>167</v>
      </c>
      <c r="M5" s="294" t="s">
        <v>168</v>
      </c>
      <c r="N5" s="294" t="s">
        <v>169</v>
      </c>
      <c r="O5" s="294" t="s">
        <v>170</v>
      </c>
      <c r="P5" s="294" t="s">
        <v>171</v>
      </c>
      <c r="Q5" s="294" t="s">
        <v>172</v>
      </c>
      <c r="R5" s="294" t="s">
        <v>173</v>
      </c>
      <c r="S5" s="294" t="s">
        <v>250</v>
      </c>
      <c r="T5" s="294"/>
      <c r="U5" s="294"/>
    </row>
    <row r="6" spans="1:21" ht="14.65" customHeight="1" x14ac:dyDescent="0.25">
      <c r="A6" s="235"/>
      <c r="B6" s="86" t="s">
        <v>269</v>
      </c>
      <c r="C6" s="295">
        <v>5.3999999999999999E-2</v>
      </c>
      <c r="D6" s="295">
        <v>5.3999999999999999E-2</v>
      </c>
      <c r="E6" s="295">
        <v>5.3999999999999999E-2</v>
      </c>
      <c r="F6" s="295">
        <v>5.3999999999999999E-2</v>
      </c>
      <c r="G6" s="295">
        <v>5.3999999999999999E-2</v>
      </c>
      <c r="H6" s="295">
        <v>5.3999999999999999E-2</v>
      </c>
      <c r="I6" s="295">
        <v>5.3999999999999999E-2</v>
      </c>
      <c r="J6" s="295">
        <v>5.3999999999999999E-2</v>
      </c>
      <c r="K6" s="295">
        <v>5.3999999999999999E-2</v>
      </c>
      <c r="L6" s="295">
        <v>5.3999999999999999E-2</v>
      </c>
      <c r="M6" s="295">
        <v>5.3999999999999999E-2</v>
      </c>
      <c r="N6" s="295">
        <v>5.3999999999999999E-2</v>
      </c>
      <c r="O6" s="295">
        <v>5.3999999999999999E-2</v>
      </c>
      <c r="P6" s="295">
        <v>5.3999999999999999E-2</v>
      </c>
      <c r="Q6" s="295">
        <v>5.3999999999999999E-2</v>
      </c>
      <c r="R6" s="295">
        <v>5.3999999999999999E-2</v>
      </c>
      <c r="S6" s="295">
        <v>5.3999999999999999E-2</v>
      </c>
      <c r="T6" s="295"/>
      <c r="U6" s="295"/>
    </row>
    <row r="7" spans="1:21" ht="14.65" customHeight="1" x14ac:dyDescent="0.25">
      <c r="A7" s="235"/>
      <c r="B7" s="86" t="s">
        <v>270</v>
      </c>
      <c r="C7" s="295">
        <v>0.02</v>
      </c>
      <c r="D7" s="295">
        <v>0.02</v>
      </c>
      <c r="E7" s="295">
        <v>0.02</v>
      </c>
      <c r="F7" s="295">
        <v>8.1000000000000003E-2</v>
      </c>
      <c r="G7" s="295">
        <v>5.1999999999999998E-2</v>
      </c>
      <c r="H7" s="295">
        <v>0.02</v>
      </c>
      <c r="I7" s="295">
        <v>0.02</v>
      </c>
      <c r="J7" s="295">
        <v>0.02</v>
      </c>
      <c r="K7" s="295">
        <v>0.02</v>
      </c>
      <c r="L7" s="295">
        <v>0.02</v>
      </c>
      <c r="M7" s="295">
        <v>0.02</v>
      </c>
      <c r="N7" s="295">
        <v>0.02</v>
      </c>
      <c r="O7" s="295">
        <v>0.02</v>
      </c>
      <c r="P7" s="295">
        <v>0.02</v>
      </c>
      <c r="Q7" s="295">
        <v>0.02</v>
      </c>
      <c r="R7" s="295">
        <v>0.02</v>
      </c>
      <c r="S7" s="295">
        <v>0.02</v>
      </c>
      <c r="T7" s="295"/>
      <c r="U7" s="295"/>
    </row>
    <row r="8" spans="1:21" ht="14.65" customHeight="1" x14ac:dyDescent="0.25">
      <c r="A8" s="235"/>
      <c r="B8" s="86"/>
      <c r="C8" s="86"/>
      <c r="D8" s="86"/>
      <c r="E8" s="86"/>
      <c r="F8" s="86"/>
      <c r="G8" s="86"/>
      <c r="H8" s="86"/>
      <c r="I8" s="86"/>
      <c r="J8" s="86"/>
      <c r="K8" s="86"/>
      <c r="L8" s="86"/>
      <c r="M8" s="86"/>
      <c r="N8" s="86"/>
      <c r="O8" s="86"/>
      <c r="P8" s="86"/>
      <c r="Q8" s="86"/>
      <c r="R8" s="86"/>
      <c r="S8" s="86"/>
      <c r="T8" s="86"/>
      <c r="U8" s="86"/>
    </row>
    <row r="9" spans="1:21" ht="14.65" customHeight="1" x14ac:dyDescent="0.25">
      <c r="A9" s="235"/>
      <c r="B9" s="86" t="s">
        <v>271</v>
      </c>
      <c r="C9" s="295">
        <v>5.3999999999999999E-2</v>
      </c>
      <c r="D9" s="295">
        <v>5.3999999999999999E-2</v>
      </c>
      <c r="E9" s="295">
        <v>5.3999999999999999E-2</v>
      </c>
      <c r="F9" s="295">
        <v>5.3999999999999999E-2</v>
      </c>
      <c r="G9" s="295">
        <v>5.3999999999999999E-2</v>
      </c>
      <c r="H9" s="295">
        <v>5.3999999999999999E-2</v>
      </c>
      <c r="I9" s="295">
        <v>5.3999999999999999E-2</v>
      </c>
      <c r="J9" s="295">
        <v>5.3999999999999999E-2</v>
      </c>
      <c r="K9" s="295">
        <v>5.3999999999999999E-2</v>
      </c>
      <c r="L9" s="295">
        <v>5.3999999999999999E-2</v>
      </c>
      <c r="M9" s="295">
        <v>5.3999999999999999E-2</v>
      </c>
      <c r="N9" s="295">
        <v>5.3999999999999999E-2</v>
      </c>
      <c r="O9" s="295">
        <v>5.3999999999999999E-2</v>
      </c>
      <c r="P9" s="295">
        <v>5.3999999999999999E-2</v>
      </c>
      <c r="Q9" s="295">
        <v>5.3999999999999999E-2</v>
      </c>
      <c r="R9" s="295">
        <v>5.3999999999999999E-2</v>
      </c>
      <c r="S9" s="295">
        <v>5.3999999999999999E-2</v>
      </c>
      <c r="T9" s="295"/>
      <c r="U9" s="295"/>
    </row>
    <row r="10" spans="1:21" ht="14.65" customHeight="1" x14ac:dyDescent="0.25">
      <c r="A10" s="235"/>
      <c r="B10" s="86" t="s">
        <v>272</v>
      </c>
      <c r="C10" s="295">
        <v>0.02</v>
      </c>
      <c r="D10" s="295">
        <v>0.02</v>
      </c>
      <c r="E10" s="295">
        <v>0.02</v>
      </c>
      <c r="F10" s="295">
        <v>7.9000000000000001E-2</v>
      </c>
      <c r="G10" s="295">
        <v>6.8000000000000005E-2</v>
      </c>
      <c r="H10" s="295">
        <v>2.1999999999999999E-2</v>
      </c>
      <c r="I10" s="295">
        <v>0.02</v>
      </c>
      <c r="J10" s="295">
        <v>0.02</v>
      </c>
      <c r="K10" s="295">
        <v>0.02</v>
      </c>
      <c r="L10" s="295">
        <v>0.02</v>
      </c>
      <c r="M10" s="295">
        <v>0.02</v>
      </c>
      <c r="N10" s="295">
        <v>0.02</v>
      </c>
      <c r="O10" s="295">
        <v>0.02</v>
      </c>
      <c r="P10" s="295">
        <v>0.02</v>
      </c>
      <c r="Q10" s="295">
        <v>0.02</v>
      </c>
      <c r="R10" s="295">
        <v>0.02</v>
      </c>
      <c r="S10" s="295">
        <v>0.02</v>
      </c>
      <c r="T10" s="295"/>
      <c r="U10" s="295"/>
    </row>
    <row r="11" spans="1:21" ht="14.65" customHeight="1" x14ac:dyDescent="0.25">
      <c r="A11" s="235"/>
      <c r="C11" s="236"/>
      <c r="D11" s="236"/>
      <c r="E11" s="236"/>
      <c r="T11" s="234"/>
    </row>
    <row r="12" spans="1:21" ht="14.65" customHeight="1" x14ac:dyDescent="0.25">
      <c r="A12" s="235"/>
      <c r="C12" s="237" t="s">
        <v>158</v>
      </c>
      <c r="D12" s="237" t="s">
        <v>159</v>
      </c>
      <c r="E12" s="237" t="s">
        <v>160</v>
      </c>
      <c r="F12" s="237" t="s">
        <v>161</v>
      </c>
      <c r="G12" s="237" t="s">
        <v>162</v>
      </c>
      <c r="H12" s="237" t="s">
        <v>163</v>
      </c>
      <c r="I12" s="237" t="s">
        <v>164</v>
      </c>
      <c r="J12" s="86" t="s">
        <v>165</v>
      </c>
      <c r="K12" s="86" t="s">
        <v>166</v>
      </c>
      <c r="L12" s="86" t="s">
        <v>167</v>
      </c>
      <c r="M12" s="86" t="s">
        <v>168</v>
      </c>
      <c r="N12" s="86" t="s">
        <v>169</v>
      </c>
      <c r="O12" s="86" t="s">
        <v>170</v>
      </c>
      <c r="P12" s="86" t="s">
        <v>171</v>
      </c>
      <c r="Q12" s="86" t="s">
        <v>172</v>
      </c>
      <c r="R12" s="86" t="s">
        <v>173</v>
      </c>
      <c r="S12" s="86" t="s">
        <v>250</v>
      </c>
      <c r="T12" s="234"/>
    </row>
    <row r="13" spans="1:21" ht="14.65" customHeight="1" x14ac:dyDescent="0.25">
      <c r="A13" s="235"/>
      <c r="B13" s="86" t="s">
        <v>273</v>
      </c>
      <c r="C13" s="296">
        <f t="shared" ref="C13:F14" si="0">D13*(1+C6)</f>
        <v>1.3007776144450243</v>
      </c>
      <c r="D13" s="296">
        <f t="shared" si="0"/>
        <v>1.2341343590560001</v>
      </c>
      <c r="E13" s="296">
        <f t="shared" si="0"/>
        <v>1.1709054640000001</v>
      </c>
      <c r="F13" s="296">
        <f t="shared" si="0"/>
        <v>1.110916</v>
      </c>
      <c r="G13" s="296">
        <f>H13*(1+G6)</f>
        <v>1.054</v>
      </c>
      <c r="H13" s="296">
        <v>1</v>
      </c>
      <c r="I13" s="296">
        <f>H13/(1+I6)</f>
        <v>0.94876660341555974</v>
      </c>
      <c r="J13" s="296">
        <f t="shared" ref="J13:S14" si="1">I13/(1+J6)</f>
        <v>0.90015806775669804</v>
      </c>
      <c r="K13" s="296">
        <f t="shared" si="1"/>
        <v>0.85403991248263567</v>
      </c>
      <c r="L13" s="296">
        <f t="shared" si="1"/>
        <v>0.8102845469474721</v>
      </c>
      <c r="M13" s="296">
        <f t="shared" si="1"/>
        <v>0.76877091740746872</v>
      </c>
      <c r="N13" s="296">
        <f t="shared" si="1"/>
        <v>0.72938417211334794</v>
      </c>
      <c r="O13" s="296">
        <f t="shared" si="1"/>
        <v>0.6920153435610511</v>
      </c>
      <c r="P13" s="296">
        <f t="shared" si="1"/>
        <v>0.65656104702187013</v>
      </c>
      <c r="Q13" s="296">
        <f t="shared" si="1"/>
        <v>0.62292319451790334</v>
      </c>
      <c r="R13" s="296">
        <f t="shared" si="1"/>
        <v>0.59100872345152122</v>
      </c>
      <c r="S13" s="296">
        <f t="shared" si="1"/>
        <v>0.56072933913806566</v>
      </c>
      <c r="T13" s="234"/>
    </row>
    <row r="14" spans="1:21" ht="14.65" customHeight="1" x14ac:dyDescent="0.25">
      <c r="A14" s="235"/>
      <c r="B14" s="86" t="s">
        <v>274</v>
      </c>
      <c r="C14" s="296">
        <f t="shared" si="0"/>
        <v>1.2068184720960002</v>
      </c>
      <c r="D14" s="296">
        <f t="shared" si="0"/>
        <v>1.1831553648000002</v>
      </c>
      <c r="E14" s="296">
        <f t="shared" si="0"/>
        <v>1.1599562400000001</v>
      </c>
      <c r="F14" s="296">
        <f t="shared" si="0"/>
        <v>1.1372120000000001</v>
      </c>
      <c r="G14" s="296">
        <f>H14*(1+G7)</f>
        <v>1.052</v>
      </c>
      <c r="H14" s="296">
        <v>1</v>
      </c>
      <c r="I14" s="296">
        <f>H14/(1+I7)</f>
        <v>0.98039215686274506</v>
      </c>
      <c r="J14" s="296">
        <f t="shared" si="1"/>
        <v>0.96116878123798533</v>
      </c>
      <c r="K14" s="296">
        <f t="shared" si="1"/>
        <v>0.94232233454704439</v>
      </c>
      <c r="L14" s="296">
        <f t="shared" si="1"/>
        <v>0.92384542602651409</v>
      </c>
      <c r="M14" s="296">
        <f t="shared" si="1"/>
        <v>0.90573080982991572</v>
      </c>
      <c r="N14" s="296">
        <f t="shared" si="1"/>
        <v>0.88797138218619187</v>
      </c>
      <c r="O14" s="296">
        <f t="shared" si="1"/>
        <v>0.87056017861391355</v>
      </c>
      <c r="P14" s="296">
        <f t="shared" si="1"/>
        <v>0.85349037119011129</v>
      </c>
      <c r="Q14" s="296">
        <f t="shared" si="1"/>
        <v>0.83675526587265814</v>
      </c>
      <c r="R14" s="296">
        <f t="shared" si="1"/>
        <v>0.82034829987515501</v>
      </c>
      <c r="S14" s="296">
        <f t="shared" si="1"/>
        <v>0.80426303909328922</v>
      </c>
      <c r="T14" s="234"/>
    </row>
    <row r="15" spans="1:21" ht="14.65" customHeight="1" x14ac:dyDescent="0.25">
      <c r="A15" s="235"/>
      <c r="B15" s="86" t="s">
        <v>275</v>
      </c>
      <c r="C15" s="296">
        <f>C13*C14</f>
        <v>1.5698024532012242</v>
      </c>
      <c r="D15" s="296">
        <f>D13*D14</f>
        <v>1.4601726878011161</v>
      </c>
      <c r="E15" s="296">
        <f>E13*E14</f>
        <v>1.3581990994168955</v>
      </c>
      <c r="F15" s="296">
        <f>F13*F14</f>
        <v>1.2633470061920002</v>
      </c>
      <c r="G15" s="296">
        <f>G13*G14</f>
        <v>1.108808</v>
      </c>
      <c r="H15" s="296">
        <v>1</v>
      </c>
      <c r="I15" s="296">
        <f t="shared" ref="I15:S15" si="2">I13*I14</f>
        <v>0.9301633366819213</v>
      </c>
      <c r="J15" s="296">
        <f t="shared" si="2"/>
        <v>0.86520383290724523</v>
      </c>
      <c r="K15" s="296">
        <f t="shared" si="2"/>
        <v>0.80478088412699067</v>
      </c>
      <c r="L15" s="296">
        <f t="shared" si="2"/>
        <v>0.74857767247738827</v>
      </c>
      <c r="M15" s="296">
        <f t="shared" si="2"/>
        <v>0.69629950559715392</v>
      </c>
      <c r="N15" s="296">
        <f t="shared" si="2"/>
        <v>0.64767227145622086</v>
      </c>
      <c r="O15" s="296">
        <f t="shared" si="2"/>
        <v>0.60244100109407739</v>
      </c>
      <c r="P15" s="296">
        <f t="shared" si="2"/>
        <v>0.56036853173166401</v>
      </c>
      <c r="Q15" s="296">
        <f t="shared" si="2"/>
        <v>0.52123426324707378</v>
      </c>
      <c r="R15" s="296">
        <f t="shared" si="2"/>
        <v>0.4848330014948411</v>
      </c>
      <c r="S15" s="296">
        <f t="shared" si="2"/>
        <v>0.45097388240395231</v>
      </c>
      <c r="T15" s="234"/>
    </row>
    <row r="16" spans="1:21" ht="14.65" customHeight="1" x14ac:dyDescent="0.25">
      <c r="A16" s="235"/>
      <c r="B16" s="86"/>
      <c r="C16" s="296"/>
      <c r="D16" s="296"/>
      <c r="E16" s="296"/>
      <c r="F16" s="296"/>
      <c r="G16" s="296"/>
      <c r="H16" s="296"/>
      <c r="I16" s="296"/>
      <c r="J16" s="296"/>
      <c r="K16" s="296"/>
      <c r="L16" s="296"/>
      <c r="M16" s="296"/>
      <c r="N16" s="296"/>
      <c r="O16" s="296"/>
      <c r="P16" s="296"/>
      <c r="Q16" s="296"/>
      <c r="R16" s="296"/>
      <c r="S16" s="296"/>
      <c r="T16" s="234"/>
    </row>
    <row r="17" spans="1:24" ht="14.65" customHeight="1" x14ac:dyDescent="0.25">
      <c r="A17" s="235"/>
      <c r="C17" s="237" t="s">
        <v>158</v>
      </c>
      <c r="D17" s="237" t="s">
        <v>159</v>
      </c>
      <c r="E17" s="237" t="s">
        <v>160</v>
      </c>
      <c r="F17" s="237" t="s">
        <v>161</v>
      </c>
      <c r="G17" s="237" t="s">
        <v>162</v>
      </c>
      <c r="H17" s="237" t="s">
        <v>163</v>
      </c>
      <c r="I17" s="237" t="s">
        <v>164</v>
      </c>
      <c r="J17" s="86" t="s">
        <v>165</v>
      </c>
      <c r="K17" s="86" t="s">
        <v>166</v>
      </c>
      <c r="L17" s="86" t="s">
        <v>167</v>
      </c>
      <c r="M17" s="86" t="s">
        <v>168</v>
      </c>
      <c r="N17" s="86" t="s">
        <v>169</v>
      </c>
      <c r="O17" s="86" t="s">
        <v>170</v>
      </c>
      <c r="P17" s="86" t="s">
        <v>171</v>
      </c>
      <c r="Q17" s="86" t="s">
        <v>172</v>
      </c>
      <c r="R17" s="86" t="s">
        <v>173</v>
      </c>
      <c r="S17" s="86" t="s">
        <v>250</v>
      </c>
      <c r="T17" s="234"/>
    </row>
    <row r="18" spans="1:24" ht="14.65" customHeight="1" x14ac:dyDescent="0.25">
      <c r="A18" s="235"/>
      <c r="B18" s="86" t="s">
        <v>276</v>
      </c>
      <c r="C18" s="296">
        <f t="shared" ref="C18:F19" si="3">D18*(1+C9)</f>
        <v>1.3007776144450243</v>
      </c>
      <c r="D18" s="296">
        <f t="shared" si="3"/>
        <v>1.2341343590560001</v>
      </c>
      <c r="E18" s="296">
        <f t="shared" si="3"/>
        <v>1.1709054640000001</v>
      </c>
      <c r="F18" s="296">
        <f t="shared" si="3"/>
        <v>1.110916</v>
      </c>
      <c r="G18" s="296">
        <f>H18*(1+G9)</f>
        <v>1.054</v>
      </c>
      <c r="H18" s="296">
        <v>1</v>
      </c>
      <c r="I18" s="296">
        <f>H18/(1+I9)</f>
        <v>0.94876660341555974</v>
      </c>
      <c r="J18" s="296">
        <f t="shared" ref="J18:S19" si="4">I18/(1+J9)</f>
        <v>0.90015806775669804</v>
      </c>
      <c r="K18" s="296">
        <f t="shared" si="4"/>
        <v>0.85403991248263567</v>
      </c>
      <c r="L18" s="296">
        <f t="shared" si="4"/>
        <v>0.8102845469474721</v>
      </c>
      <c r="M18" s="296">
        <f t="shared" si="4"/>
        <v>0.76877091740746872</v>
      </c>
      <c r="N18" s="296">
        <f t="shared" si="4"/>
        <v>0.72938417211334794</v>
      </c>
      <c r="O18" s="296">
        <f t="shared" si="4"/>
        <v>0.6920153435610511</v>
      </c>
      <c r="P18" s="296">
        <f t="shared" si="4"/>
        <v>0.65656104702187013</v>
      </c>
      <c r="Q18" s="296">
        <f t="shared" si="4"/>
        <v>0.62292319451790334</v>
      </c>
      <c r="R18" s="296">
        <f t="shared" si="4"/>
        <v>0.59100872345152122</v>
      </c>
      <c r="S18" s="296">
        <f t="shared" si="4"/>
        <v>0.56072933913806566</v>
      </c>
      <c r="T18" s="234"/>
    </row>
    <row r="19" spans="1:24" ht="14.65" customHeight="1" x14ac:dyDescent="0.25">
      <c r="A19" s="235"/>
      <c r="B19" s="86" t="s">
        <v>277</v>
      </c>
      <c r="C19" s="296">
        <f t="shared" si="3"/>
        <v>1.222906385376</v>
      </c>
      <c r="D19" s="296">
        <f t="shared" si="3"/>
        <v>1.1989278288</v>
      </c>
      <c r="E19" s="296">
        <f t="shared" si="3"/>
        <v>1.17541944</v>
      </c>
      <c r="F19" s="296">
        <f t="shared" si="3"/>
        <v>1.152372</v>
      </c>
      <c r="G19" s="296">
        <f>H19*(1+G10)</f>
        <v>1.0680000000000001</v>
      </c>
      <c r="H19" s="296">
        <v>1</v>
      </c>
      <c r="I19" s="296">
        <f>H19/(1+I10)</f>
        <v>0.98039215686274506</v>
      </c>
      <c r="J19" s="296">
        <f t="shared" si="4"/>
        <v>0.96116878123798533</v>
      </c>
      <c r="K19" s="296">
        <f t="shared" si="4"/>
        <v>0.94232233454704439</v>
      </c>
      <c r="L19" s="296">
        <f t="shared" si="4"/>
        <v>0.92384542602651409</v>
      </c>
      <c r="M19" s="296">
        <f t="shared" si="4"/>
        <v>0.90573080982991572</v>
      </c>
      <c r="N19" s="296">
        <f t="shared" si="4"/>
        <v>0.88797138218619187</v>
      </c>
      <c r="O19" s="296">
        <f t="shared" si="4"/>
        <v>0.87056017861391355</v>
      </c>
      <c r="P19" s="296">
        <f t="shared" si="4"/>
        <v>0.85349037119011129</v>
      </c>
      <c r="Q19" s="296">
        <f t="shared" si="4"/>
        <v>0.83675526587265814</v>
      </c>
      <c r="R19" s="296">
        <f t="shared" si="4"/>
        <v>0.82034829987515501</v>
      </c>
      <c r="S19" s="296">
        <f t="shared" si="4"/>
        <v>0.80426303909328922</v>
      </c>
      <c r="T19" s="234"/>
    </row>
    <row r="20" spans="1:24" ht="14.65" customHeight="1" x14ac:dyDescent="0.25">
      <c r="A20" s="235"/>
      <c r="B20" s="86" t="s">
        <v>278</v>
      </c>
      <c r="C20" s="296">
        <f>C18*C19</f>
        <v>1.5907292506589807</v>
      </c>
      <c r="D20" s="296">
        <f>D18*D19</f>
        <v>1.4796380275504899</v>
      </c>
      <c r="E20" s="296">
        <f>E18*E19</f>
        <v>1.3763050447878202</v>
      </c>
      <c r="F20" s="296">
        <f>F18*F19</f>
        <v>1.280188492752</v>
      </c>
      <c r="G20" s="296">
        <f>G18*G19</f>
        <v>1.125672</v>
      </c>
      <c r="H20" s="296">
        <v>1</v>
      </c>
      <c r="I20" s="296">
        <f t="shared" ref="I20:S20" si="5">I18*I19</f>
        <v>0.9301633366819213</v>
      </c>
      <c r="J20" s="296">
        <f t="shared" si="5"/>
        <v>0.86520383290724523</v>
      </c>
      <c r="K20" s="296">
        <f t="shared" si="5"/>
        <v>0.80478088412699067</v>
      </c>
      <c r="L20" s="296">
        <f t="shared" si="5"/>
        <v>0.74857767247738827</v>
      </c>
      <c r="M20" s="296">
        <f t="shared" si="5"/>
        <v>0.69629950559715392</v>
      </c>
      <c r="N20" s="296">
        <f t="shared" si="5"/>
        <v>0.64767227145622086</v>
      </c>
      <c r="O20" s="296">
        <f t="shared" si="5"/>
        <v>0.60244100109407739</v>
      </c>
      <c r="P20" s="296">
        <f t="shared" si="5"/>
        <v>0.56036853173166401</v>
      </c>
      <c r="Q20" s="296">
        <f t="shared" si="5"/>
        <v>0.52123426324707378</v>
      </c>
      <c r="R20" s="296">
        <f t="shared" si="5"/>
        <v>0.4848330014948411</v>
      </c>
      <c r="S20" s="296">
        <f t="shared" si="5"/>
        <v>0.45097388240395231</v>
      </c>
      <c r="T20" s="234"/>
    </row>
    <row r="21" spans="1:24" ht="14.65" customHeight="1" x14ac:dyDescent="0.25">
      <c r="A21" s="235"/>
      <c r="B21" s="86"/>
      <c r="C21" s="296"/>
      <c r="D21" s="296"/>
      <c r="E21" s="296"/>
      <c r="F21" s="296"/>
      <c r="G21" s="296"/>
      <c r="H21" s="296"/>
      <c r="I21" s="296"/>
      <c r="J21" s="296"/>
      <c r="K21" s="296"/>
      <c r="L21" s="296"/>
      <c r="M21" s="296"/>
      <c r="N21" s="296"/>
      <c r="O21" s="296"/>
      <c r="P21" s="296"/>
      <c r="Q21" s="296"/>
      <c r="R21" s="296"/>
      <c r="S21" s="296"/>
      <c r="T21" s="234"/>
    </row>
    <row r="22" spans="1:24" ht="14.65" customHeight="1" x14ac:dyDescent="0.25">
      <c r="A22" s="235"/>
      <c r="B22" s="86"/>
      <c r="C22" s="296"/>
      <c r="D22" s="296"/>
      <c r="E22" s="296"/>
      <c r="F22" s="296"/>
      <c r="G22" s="296"/>
      <c r="H22" s="296"/>
      <c r="I22" s="296"/>
      <c r="J22" s="296"/>
      <c r="K22" s="296"/>
      <c r="L22" s="296"/>
      <c r="M22" s="296"/>
      <c r="N22" s="296"/>
      <c r="O22" s="296"/>
      <c r="P22" s="296"/>
      <c r="Q22" s="296"/>
      <c r="R22" s="296"/>
      <c r="S22" s="296"/>
      <c r="T22" s="234"/>
    </row>
    <row r="23" spans="1:24" ht="14.65" customHeight="1" x14ac:dyDescent="0.25">
      <c r="A23" s="235"/>
      <c r="C23" s="233" t="s">
        <v>163</v>
      </c>
      <c r="T23" s="242"/>
      <c r="V23" s="281" t="s">
        <v>203</v>
      </c>
      <c r="W23" s="281"/>
      <c r="X23" s="293"/>
    </row>
    <row r="24" spans="1:24" ht="28.9" customHeight="1" x14ac:dyDescent="0.25">
      <c r="A24" s="235"/>
      <c r="B24" s="272" t="s">
        <v>254</v>
      </c>
      <c r="C24" s="273" t="s">
        <v>205</v>
      </c>
      <c r="T24" s="242"/>
      <c r="V24" s="281" t="s">
        <v>205</v>
      </c>
      <c r="W24" s="281" t="s">
        <v>204</v>
      </c>
      <c r="X24" s="293" t="s">
        <v>206</v>
      </c>
    </row>
    <row r="25" spans="1:24" ht="28.9" customHeight="1" x14ac:dyDescent="0.25">
      <c r="A25" s="235"/>
      <c r="B25" s="274" t="s">
        <v>264</v>
      </c>
      <c r="C25" s="240">
        <v>0</v>
      </c>
      <c r="D25" s="34" t="s">
        <v>265</v>
      </c>
      <c r="T25" s="242"/>
    </row>
    <row r="26" spans="1:24" ht="43.5" customHeight="1" x14ac:dyDescent="0.25">
      <c r="A26" s="235"/>
      <c r="B26" s="272" t="s">
        <v>266</v>
      </c>
      <c r="C26" s="275" t="s">
        <v>204</v>
      </c>
      <c r="T26" s="242"/>
    </row>
    <row r="27" spans="1:24" ht="14.65" customHeight="1" x14ac:dyDescent="0.25">
      <c r="A27" s="235"/>
      <c r="B27" s="276" t="s">
        <v>210</v>
      </c>
      <c r="T27" s="242"/>
    </row>
    <row r="28" spans="1:24" ht="14.65" customHeight="1" x14ac:dyDescent="0.25">
      <c r="A28" s="235"/>
      <c r="T28" s="242"/>
    </row>
    <row r="29" spans="1:24" ht="14.65" customHeight="1" x14ac:dyDescent="0.25">
      <c r="A29" s="235"/>
      <c r="B29" s="238" t="s">
        <v>174</v>
      </c>
      <c r="T29" s="242"/>
    </row>
    <row r="30" spans="1:24" ht="14.65" customHeight="1" x14ac:dyDescent="0.25">
      <c r="A30" s="235"/>
      <c r="B30" s="238" t="s">
        <v>282</v>
      </c>
      <c r="C30" s="297" t="s">
        <v>283</v>
      </c>
      <c r="T30" s="242"/>
    </row>
    <row r="31" spans="1:24" ht="14.65" customHeight="1" x14ac:dyDescent="0.25">
      <c r="A31" s="235"/>
      <c r="B31" s="34" t="s">
        <v>175</v>
      </c>
      <c r="C31" s="240">
        <v>2</v>
      </c>
      <c r="D31" s="233" t="s">
        <v>176</v>
      </c>
      <c r="T31" s="242"/>
      <c r="U31" s="34" t="s">
        <v>177</v>
      </c>
    </row>
    <row r="32" spans="1:24" ht="14.65" customHeight="1" x14ac:dyDescent="0.25">
      <c r="A32" s="235"/>
      <c r="B32" s="34" t="s">
        <v>178</v>
      </c>
      <c r="C32" s="240">
        <v>0</v>
      </c>
      <c r="D32" s="233" t="s">
        <v>179</v>
      </c>
      <c r="T32" s="242"/>
      <c r="U32" s="34" t="s">
        <v>177</v>
      </c>
    </row>
    <row r="33" spans="1:21" ht="14.65" customHeight="1" x14ac:dyDescent="0.25">
      <c r="A33" s="235"/>
      <c r="C33" s="34">
        <v>0</v>
      </c>
      <c r="D33" s="34">
        <v>1</v>
      </c>
      <c r="E33" s="34">
        <v>2</v>
      </c>
      <c r="F33" s="34">
        <v>3</v>
      </c>
      <c r="G33" s="34">
        <v>4</v>
      </c>
      <c r="H33" s="34">
        <v>5</v>
      </c>
      <c r="I33" s="34">
        <v>6</v>
      </c>
      <c r="J33" s="34">
        <v>7</v>
      </c>
      <c r="K33" s="34">
        <v>8</v>
      </c>
      <c r="L33" s="34">
        <v>9</v>
      </c>
      <c r="M33" s="34">
        <f>L33+1</f>
        <v>10</v>
      </c>
      <c r="N33" s="34">
        <f t="shared" ref="N33:S33" si="6">M33+1</f>
        <v>11</v>
      </c>
      <c r="O33" s="34">
        <f t="shared" si="6"/>
        <v>12</v>
      </c>
      <c r="P33" s="34">
        <f t="shared" si="6"/>
        <v>13</v>
      </c>
      <c r="Q33" s="34">
        <f t="shared" si="6"/>
        <v>14</v>
      </c>
      <c r="R33" s="34">
        <f t="shared" si="6"/>
        <v>15</v>
      </c>
      <c r="S33" s="34">
        <f t="shared" si="6"/>
        <v>16</v>
      </c>
      <c r="T33" s="242"/>
    </row>
    <row r="34" spans="1:21" ht="14.65" customHeight="1" x14ac:dyDescent="0.25">
      <c r="A34" s="235"/>
      <c r="C34" s="280" t="s">
        <v>158</v>
      </c>
      <c r="D34" s="280" t="s">
        <v>159</v>
      </c>
      <c r="E34" s="280" t="s">
        <v>160</v>
      </c>
      <c r="F34" s="280" t="s">
        <v>161</v>
      </c>
      <c r="G34" s="280" t="s">
        <v>162</v>
      </c>
      <c r="H34" s="280" t="s">
        <v>163</v>
      </c>
      <c r="I34" s="280" t="s">
        <v>164</v>
      </c>
      <c r="J34" s="34" t="s">
        <v>165</v>
      </c>
      <c r="K34" s="34" t="s">
        <v>166</v>
      </c>
      <c r="L34" s="34" t="s">
        <v>167</v>
      </c>
      <c r="M34" s="34" t="s">
        <v>168</v>
      </c>
      <c r="N34" s="34" t="s">
        <v>169</v>
      </c>
      <c r="O34" s="34" t="s">
        <v>170</v>
      </c>
      <c r="P34" s="34" t="s">
        <v>171</v>
      </c>
      <c r="Q34" s="34" t="s">
        <v>172</v>
      </c>
      <c r="R34" s="34" t="s">
        <v>173</v>
      </c>
      <c r="S34" s="34" t="s">
        <v>250</v>
      </c>
      <c r="T34" s="242" t="s">
        <v>180</v>
      </c>
    </row>
    <row r="35" spans="1:21" ht="14.65" customHeight="1" x14ac:dyDescent="0.25">
      <c r="A35" s="235"/>
      <c r="B35" s="34" t="s">
        <v>181</v>
      </c>
      <c r="C35" s="240">
        <v>0</v>
      </c>
      <c r="D35" s="240">
        <v>0</v>
      </c>
      <c r="E35" s="240">
        <v>0</v>
      </c>
      <c r="F35" s="240">
        <v>0</v>
      </c>
      <c r="G35" s="240">
        <v>0</v>
      </c>
      <c r="H35" s="240">
        <v>0</v>
      </c>
      <c r="T35" s="242"/>
      <c r="U35" s="34" t="s">
        <v>177</v>
      </c>
    </row>
    <row r="36" spans="1:21" ht="14.65" customHeight="1" x14ac:dyDescent="0.25">
      <c r="A36" s="235"/>
      <c r="B36" s="34" t="s">
        <v>182</v>
      </c>
      <c r="C36" s="241">
        <f>IF(C33=$C31+5,-$C32,0)</f>
        <v>0</v>
      </c>
      <c r="D36" s="241">
        <f t="shared" ref="D36:S36" si="7">IF(D33=$C31+5,-$C32,0)</f>
        <v>0</v>
      </c>
      <c r="E36" s="241">
        <f t="shared" si="7"/>
        <v>0</v>
      </c>
      <c r="F36" s="241">
        <f t="shared" si="7"/>
        <v>0</v>
      </c>
      <c r="G36" s="241">
        <f t="shared" si="7"/>
        <v>0</v>
      </c>
      <c r="H36" s="241">
        <f t="shared" si="7"/>
        <v>0</v>
      </c>
      <c r="I36" s="241">
        <f t="shared" si="7"/>
        <v>0</v>
      </c>
      <c r="J36" s="241">
        <f t="shared" si="7"/>
        <v>0</v>
      </c>
      <c r="K36" s="241">
        <f t="shared" si="7"/>
        <v>0</v>
      </c>
      <c r="L36" s="241">
        <f t="shared" si="7"/>
        <v>0</v>
      </c>
      <c r="M36" s="241">
        <f t="shared" si="7"/>
        <v>0</v>
      </c>
      <c r="N36" s="241">
        <f t="shared" si="7"/>
        <v>0</v>
      </c>
      <c r="O36" s="241">
        <f t="shared" si="7"/>
        <v>0</v>
      </c>
      <c r="P36" s="241">
        <f t="shared" si="7"/>
        <v>0</v>
      </c>
      <c r="Q36" s="241">
        <f t="shared" si="7"/>
        <v>0</v>
      </c>
      <c r="R36" s="241">
        <f t="shared" si="7"/>
        <v>0</v>
      </c>
      <c r="S36" s="241">
        <f t="shared" si="7"/>
        <v>0</v>
      </c>
      <c r="T36" s="242"/>
      <c r="U36" s="34" t="s">
        <v>183</v>
      </c>
    </row>
    <row r="37" spans="1:21" ht="14.65" customHeight="1" x14ac:dyDescent="0.25">
      <c r="A37" s="235"/>
      <c r="B37" s="34" t="s">
        <v>184</v>
      </c>
      <c r="C37" s="241"/>
      <c r="D37" s="241"/>
      <c r="E37" s="241"/>
      <c r="F37" s="241"/>
      <c r="G37" s="241"/>
      <c r="H37" s="241">
        <f t="shared" ref="H37:S37" si="8">IF($C$30="ROI",IF(H33&lt;=$C31+4,-$J42/H14,0),IF($C$30="NI",IF(H33&lt;=$C31+4,-$J42/H19,0)))</f>
        <v>0</v>
      </c>
      <c r="I37" s="241">
        <f t="shared" si="8"/>
        <v>0</v>
      </c>
      <c r="J37" s="241">
        <f t="shared" si="8"/>
        <v>0</v>
      </c>
      <c r="K37" s="241">
        <f t="shared" si="8"/>
        <v>0</v>
      </c>
      <c r="L37" s="241">
        <f t="shared" si="8"/>
        <v>0</v>
      </c>
      <c r="M37" s="241">
        <f t="shared" si="8"/>
        <v>0</v>
      </c>
      <c r="N37" s="241">
        <f t="shared" si="8"/>
        <v>0</v>
      </c>
      <c r="O37" s="241">
        <f t="shared" si="8"/>
        <v>0</v>
      </c>
      <c r="P37" s="241">
        <f t="shared" si="8"/>
        <v>0</v>
      </c>
      <c r="Q37" s="241">
        <f t="shared" si="8"/>
        <v>0</v>
      </c>
      <c r="R37" s="241">
        <f t="shared" si="8"/>
        <v>0</v>
      </c>
      <c r="S37" s="241">
        <f t="shared" si="8"/>
        <v>0</v>
      </c>
      <c r="T37" s="242"/>
      <c r="U37" s="34" t="s">
        <v>183</v>
      </c>
    </row>
    <row r="38" spans="1:21" ht="14.65" customHeight="1" x14ac:dyDescent="0.25">
      <c r="A38" s="235"/>
      <c r="B38" s="34" t="s">
        <v>185</v>
      </c>
      <c r="C38" s="241">
        <f>SUM(C35:C36)</f>
        <v>0</v>
      </c>
      <c r="D38" s="241">
        <f t="shared" ref="D38:S38" si="9">SUM(D35:D37)</f>
        <v>0</v>
      </c>
      <c r="E38" s="241">
        <f t="shared" si="9"/>
        <v>0</v>
      </c>
      <c r="F38" s="241">
        <f t="shared" si="9"/>
        <v>0</v>
      </c>
      <c r="G38" s="241">
        <f t="shared" si="9"/>
        <v>0</v>
      </c>
      <c r="H38" s="241">
        <f t="shared" si="9"/>
        <v>0</v>
      </c>
      <c r="I38" s="241">
        <f t="shared" si="9"/>
        <v>0</v>
      </c>
      <c r="J38" s="241">
        <f t="shared" si="9"/>
        <v>0</v>
      </c>
      <c r="K38" s="241">
        <f t="shared" si="9"/>
        <v>0</v>
      </c>
      <c r="L38" s="241">
        <f t="shared" si="9"/>
        <v>0</v>
      </c>
      <c r="M38" s="241">
        <f t="shared" si="9"/>
        <v>0</v>
      </c>
      <c r="N38" s="241">
        <f t="shared" si="9"/>
        <v>0</v>
      </c>
      <c r="O38" s="241">
        <f t="shared" si="9"/>
        <v>0</v>
      </c>
      <c r="P38" s="241">
        <f t="shared" si="9"/>
        <v>0</v>
      </c>
      <c r="Q38" s="241">
        <f t="shared" si="9"/>
        <v>0</v>
      </c>
      <c r="R38" s="241">
        <f t="shared" si="9"/>
        <v>0</v>
      </c>
      <c r="S38" s="241">
        <f t="shared" si="9"/>
        <v>0</v>
      </c>
      <c r="T38" s="243" t="s">
        <v>186</v>
      </c>
      <c r="U38" s="34" t="s">
        <v>183</v>
      </c>
    </row>
    <row r="39" spans="1:21" ht="14.65" customHeight="1" x14ac:dyDescent="0.25">
      <c r="A39" s="235"/>
      <c r="B39" s="34" t="s">
        <v>212</v>
      </c>
      <c r="C39" s="241">
        <f>IF($C$30="ROI",C38*C15,IF($C$30="NI",C38*C20))</f>
        <v>0</v>
      </c>
      <c r="D39" s="241">
        <f t="shared" ref="D39:S39" si="10">IF($C$30="ROI",D38*D15,IF($C$30="NI",D38*D20))</f>
        <v>0</v>
      </c>
      <c r="E39" s="241">
        <f t="shared" si="10"/>
        <v>0</v>
      </c>
      <c r="F39" s="241">
        <f t="shared" si="10"/>
        <v>0</v>
      </c>
      <c r="G39" s="241">
        <f t="shared" si="10"/>
        <v>0</v>
      </c>
      <c r="H39" s="241">
        <f t="shared" si="10"/>
        <v>0</v>
      </c>
      <c r="I39" s="241">
        <f t="shared" si="10"/>
        <v>0</v>
      </c>
      <c r="J39" s="241">
        <f t="shared" si="10"/>
        <v>0</v>
      </c>
      <c r="K39" s="241">
        <f t="shared" si="10"/>
        <v>0</v>
      </c>
      <c r="L39" s="241">
        <f t="shared" si="10"/>
        <v>0</v>
      </c>
      <c r="M39" s="241">
        <f t="shared" si="10"/>
        <v>0</v>
      </c>
      <c r="N39" s="241">
        <f t="shared" si="10"/>
        <v>0</v>
      </c>
      <c r="O39" s="241">
        <f t="shared" si="10"/>
        <v>0</v>
      </c>
      <c r="P39" s="241">
        <f t="shared" si="10"/>
        <v>0</v>
      </c>
      <c r="Q39" s="241">
        <f t="shared" si="10"/>
        <v>0</v>
      </c>
      <c r="R39" s="241">
        <f t="shared" si="10"/>
        <v>0</v>
      </c>
      <c r="S39" s="241">
        <f t="shared" si="10"/>
        <v>0</v>
      </c>
      <c r="T39" s="244">
        <f>ABS(SUM(C39:S39))</f>
        <v>0</v>
      </c>
      <c r="U39" s="34" t="s">
        <v>183</v>
      </c>
    </row>
    <row r="40" spans="1:21" ht="14.65" customHeight="1" x14ac:dyDescent="0.25">
      <c r="A40" s="235"/>
      <c r="T40" s="242"/>
      <c r="U40" s="34" t="s">
        <v>183</v>
      </c>
    </row>
    <row r="41" spans="1:21" ht="14.65" customHeight="1" x14ac:dyDescent="0.25">
      <c r="A41" s="235"/>
      <c r="C41" s="245" t="str">
        <f t="shared" ref="C41:H41" si="11">"Inv. Yr. "&amp;C33</f>
        <v>Inv. Yr. 0</v>
      </c>
      <c r="D41" s="245" t="str">
        <f t="shared" si="11"/>
        <v>Inv. Yr. 1</v>
      </c>
      <c r="E41" s="245" t="str">
        <f t="shared" si="11"/>
        <v>Inv. Yr. 2</v>
      </c>
      <c r="F41" s="245" t="str">
        <f t="shared" si="11"/>
        <v>Inv. Yr. 3</v>
      </c>
      <c r="G41" s="245" t="str">
        <f t="shared" si="11"/>
        <v>Inv. Yr. 4</v>
      </c>
      <c r="H41" s="245" t="str">
        <f t="shared" si="11"/>
        <v>Inv. Yr. 5</v>
      </c>
      <c r="I41" s="245" t="s">
        <v>193</v>
      </c>
      <c r="J41" s="245" t="s">
        <v>180</v>
      </c>
      <c r="T41" s="242"/>
    </row>
    <row r="42" spans="1:21" ht="14.65" customHeight="1" x14ac:dyDescent="0.25">
      <c r="A42" s="235"/>
      <c r="B42" s="34" t="s">
        <v>194</v>
      </c>
      <c r="C42" s="246">
        <f>IF(C30="ROI",C35*C$15/SUMIF($H$33:$S$33,"&lt;="&amp;$C31+4,$H$13:$S$13),IF(C30="NI",C35*C$20/SUMIF($H$33:$S$33,"&lt;="&amp;$C31+4,$H$18:$S$18)))</f>
        <v>0</v>
      </c>
      <c r="D42" s="246">
        <f>IF(C30="ROI",D35*D$15/SUMIF($H$33:$S$33,"&lt;="&amp;$C31+4,$H$13:$S$13),IF(C30="NI",D35*D$20/SUMIF($H$33:$S$33,"&lt;="&amp;$C31+4,$H$18:$S$18)))</f>
        <v>0</v>
      </c>
      <c r="E42" s="246">
        <f>IF(C30="ROI",E35*E$15/SUMIF($H$33:$S$33,"&lt;="&amp;$C31+4,$H$13:$S$13),IF(C30="NI",E35*E$20/SUMIF($H$33:$S$33,"&lt;="&amp;$C31+4,$H$18:$S$18)))</f>
        <v>0</v>
      </c>
      <c r="F42" s="246">
        <f>IF(C30="ROI",F35*F$15/SUMIF($H$33:$S$33,"&lt;="&amp;$C31+4,$H$13:$S$13),IF(C30="NI",F35*F$20/SUMIF($H$33:$S$33,"&lt;="&amp;$C31+4,$H$18:$S$18)))</f>
        <v>0</v>
      </c>
      <c r="G42" s="246">
        <f>IF(C30="ROI",G35*G$15/SUMIF($H$33:$S$33,"&lt;="&amp;$C31+4,$H$13:$S$13),IF(C30="NI",G35*G$20/SUMIF($H$33:$S$33,"&lt;="&amp;$C31+4,$H$18:$S$18)))</f>
        <v>0</v>
      </c>
      <c r="H42" s="246">
        <f>IF(C30="ROI",H35*H$15/SUMIF($H$33:$S$33,"&lt;="&amp;$C31+4,$H$13:$S$13),IF(C30="NI",H35*H$20/SUMIF($H$33:$S$33,"&lt;="&amp;$C31+4,$H$18:$S$18)))</f>
        <v>0</v>
      </c>
      <c r="I42" s="246">
        <f>IF(C30="ROI",SUMPRODUCT($F$15:$S$15,F36:S36)/SUMIF(H33:S33,"&lt;="&amp;C31+4,$H$13:$S$13),IF(C30="NI",SUMPRODUCT($F$20:$S$20,F36:S36)/SUMIF(H33:S33,"&lt;="&amp;C31+4,$H$18:$S$18)))</f>
        <v>0</v>
      </c>
      <c r="J42" s="247">
        <f>SUM(C42:I42)</f>
        <v>0</v>
      </c>
      <c r="T42" s="242"/>
      <c r="U42" s="34" t="s">
        <v>183</v>
      </c>
    </row>
    <row r="43" spans="1:21" ht="14.65" customHeight="1" x14ac:dyDescent="0.25">
      <c r="A43" s="235"/>
      <c r="C43" s="282"/>
      <c r="D43" s="282"/>
      <c r="E43" s="282"/>
      <c r="F43" s="282"/>
      <c r="G43" s="282"/>
      <c r="H43" s="282"/>
      <c r="I43" s="282"/>
      <c r="J43" s="282"/>
      <c r="K43" s="282"/>
      <c r="L43" s="282"/>
      <c r="T43" s="242"/>
    </row>
    <row r="44" spans="1:21" ht="14.65" customHeight="1" x14ac:dyDescent="0.25">
      <c r="A44" s="235"/>
      <c r="T44" s="242"/>
    </row>
    <row r="45" spans="1:21" ht="14.65" customHeight="1" x14ac:dyDescent="0.25">
      <c r="A45" s="235"/>
      <c r="T45" s="242"/>
    </row>
    <row r="46" spans="1:21" ht="14.65" customHeight="1" x14ac:dyDescent="0.25">
      <c r="A46" s="235"/>
      <c r="B46" s="238" t="s">
        <v>195</v>
      </c>
      <c r="T46" s="242"/>
    </row>
    <row r="47" spans="1:21" ht="14.65" customHeight="1" x14ac:dyDescent="0.25">
      <c r="A47" s="235"/>
      <c r="B47" s="34" t="s">
        <v>175</v>
      </c>
      <c r="C47" s="240">
        <v>5</v>
      </c>
      <c r="D47" s="233" t="s">
        <v>176</v>
      </c>
      <c r="T47" s="242"/>
      <c r="U47" s="34" t="s">
        <v>177</v>
      </c>
    </row>
    <row r="48" spans="1:21" ht="14.65" customHeight="1" x14ac:dyDescent="0.25">
      <c r="A48" s="235"/>
      <c r="B48" s="34" t="s">
        <v>178</v>
      </c>
      <c r="C48" s="240">
        <v>0</v>
      </c>
      <c r="D48" s="233" t="s">
        <v>179</v>
      </c>
      <c r="T48" s="242"/>
      <c r="U48" s="34" t="s">
        <v>177</v>
      </c>
    </row>
    <row r="49" spans="1:21" ht="14.65" customHeight="1" x14ac:dyDescent="0.25">
      <c r="A49" s="235"/>
      <c r="C49" s="34">
        <f t="shared" ref="C49:S49" si="12">C33</f>
        <v>0</v>
      </c>
      <c r="D49" s="34">
        <f t="shared" si="12"/>
        <v>1</v>
      </c>
      <c r="E49" s="34">
        <f t="shared" si="12"/>
        <v>2</v>
      </c>
      <c r="F49" s="34">
        <f t="shared" si="12"/>
        <v>3</v>
      </c>
      <c r="G49" s="34">
        <f t="shared" si="12"/>
        <v>4</v>
      </c>
      <c r="H49" s="34">
        <f t="shared" si="12"/>
        <v>5</v>
      </c>
      <c r="I49" s="34">
        <f t="shared" si="12"/>
        <v>6</v>
      </c>
      <c r="J49" s="34">
        <f t="shared" si="12"/>
        <v>7</v>
      </c>
      <c r="K49" s="34">
        <f t="shared" si="12"/>
        <v>8</v>
      </c>
      <c r="L49" s="34">
        <f t="shared" si="12"/>
        <v>9</v>
      </c>
      <c r="M49" s="34">
        <f t="shared" si="12"/>
        <v>10</v>
      </c>
      <c r="N49" s="34">
        <f t="shared" si="12"/>
        <v>11</v>
      </c>
      <c r="O49" s="34">
        <f t="shared" si="12"/>
        <v>12</v>
      </c>
      <c r="P49" s="34">
        <f t="shared" si="12"/>
        <v>13</v>
      </c>
      <c r="Q49" s="34">
        <f t="shared" si="12"/>
        <v>14</v>
      </c>
      <c r="R49" s="34">
        <f t="shared" si="12"/>
        <v>15</v>
      </c>
      <c r="S49" s="34">
        <f t="shared" si="12"/>
        <v>16</v>
      </c>
      <c r="T49" s="242"/>
    </row>
    <row r="50" spans="1:21" ht="14.65" customHeight="1" x14ac:dyDescent="0.25">
      <c r="A50" s="235"/>
      <c r="C50" s="280" t="s">
        <v>158</v>
      </c>
      <c r="D50" s="280" t="s">
        <v>159</v>
      </c>
      <c r="E50" s="280" t="s">
        <v>160</v>
      </c>
      <c r="F50" s="280" t="s">
        <v>161</v>
      </c>
      <c r="G50" s="280" t="s">
        <v>162</v>
      </c>
      <c r="H50" s="280" t="s">
        <v>163</v>
      </c>
      <c r="I50" s="280" t="s">
        <v>164</v>
      </c>
      <c r="J50" s="34" t="s">
        <v>165</v>
      </c>
      <c r="K50" s="34" t="s">
        <v>166</v>
      </c>
      <c r="L50" s="34" t="s">
        <v>167</v>
      </c>
      <c r="M50" s="34" t="s">
        <v>168</v>
      </c>
      <c r="N50" s="34" t="s">
        <v>169</v>
      </c>
      <c r="O50" s="34" t="s">
        <v>170</v>
      </c>
      <c r="P50" s="34" t="s">
        <v>171</v>
      </c>
      <c r="Q50" s="34" t="s">
        <v>172</v>
      </c>
      <c r="R50" s="34" t="s">
        <v>173</v>
      </c>
      <c r="S50" s="34" t="s">
        <v>250</v>
      </c>
      <c r="T50" s="242" t="s">
        <v>180</v>
      </c>
    </row>
    <row r="51" spans="1:21" ht="14.65" customHeight="1" x14ac:dyDescent="0.25">
      <c r="A51" s="235"/>
      <c r="B51" s="34" t="s">
        <v>181</v>
      </c>
      <c r="C51" s="240">
        <v>0</v>
      </c>
      <c r="D51" s="240">
        <v>0</v>
      </c>
      <c r="E51" s="240">
        <v>0</v>
      </c>
      <c r="F51" s="240">
        <v>0</v>
      </c>
      <c r="G51" s="240">
        <v>0</v>
      </c>
      <c r="H51" s="240">
        <v>0</v>
      </c>
      <c r="T51" s="242"/>
      <c r="U51" s="34" t="s">
        <v>177</v>
      </c>
    </row>
    <row r="52" spans="1:21" ht="14.65" customHeight="1" x14ac:dyDescent="0.25">
      <c r="A52" s="235"/>
      <c r="B52" s="34" t="s">
        <v>182</v>
      </c>
      <c r="C52" s="241">
        <f>IF(C49=$C47+5,-$C48,0)</f>
        <v>0</v>
      </c>
      <c r="D52" s="241">
        <f t="shared" ref="D52:S52" si="13">IF(D49=$C47+5,-$C48,0)</f>
        <v>0</v>
      </c>
      <c r="E52" s="241">
        <f t="shared" si="13"/>
        <v>0</v>
      </c>
      <c r="F52" s="241">
        <f t="shared" si="13"/>
        <v>0</v>
      </c>
      <c r="G52" s="241">
        <f t="shared" si="13"/>
        <v>0</v>
      </c>
      <c r="H52" s="241">
        <f t="shared" si="13"/>
        <v>0</v>
      </c>
      <c r="I52" s="241">
        <f t="shared" si="13"/>
        <v>0</v>
      </c>
      <c r="J52" s="241">
        <f t="shared" si="13"/>
        <v>0</v>
      </c>
      <c r="K52" s="241">
        <f t="shared" si="13"/>
        <v>0</v>
      </c>
      <c r="L52" s="241">
        <f t="shared" si="13"/>
        <v>0</v>
      </c>
      <c r="M52" s="241">
        <f t="shared" si="13"/>
        <v>0</v>
      </c>
      <c r="N52" s="241">
        <f t="shared" si="13"/>
        <v>0</v>
      </c>
      <c r="O52" s="241">
        <f t="shared" si="13"/>
        <v>0</v>
      </c>
      <c r="P52" s="241">
        <f t="shared" si="13"/>
        <v>0</v>
      </c>
      <c r="Q52" s="241">
        <f t="shared" si="13"/>
        <v>0</v>
      </c>
      <c r="R52" s="241">
        <f t="shared" si="13"/>
        <v>0</v>
      </c>
      <c r="S52" s="241">
        <f t="shared" si="13"/>
        <v>0</v>
      </c>
      <c r="T52" s="242"/>
      <c r="U52" s="34" t="s">
        <v>183</v>
      </c>
    </row>
    <row r="53" spans="1:21" ht="14.65" customHeight="1" x14ac:dyDescent="0.25">
      <c r="A53" s="235"/>
      <c r="B53" s="34" t="s">
        <v>184</v>
      </c>
      <c r="C53" s="241"/>
      <c r="D53" s="241"/>
      <c r="E53" s="241"/>
      <c r="F53" s="241"/>
      <c r="G53" s="241"/>
      <c r="H53" s="241">
        <f>IF($C$30="ROI",IF(H49&lt;=$C47+4,-$J58/H$14,0),IF($C$30="NI",IF(H49&lt;=$C47+4,-$J58/H$19,0)))</f>
        <v>0</v>
      </c>
      <c r="I53" s="241">
        <f t="shared" ref="I53:S53" si="14">IF($C$30="ROI",IF(I49&lt;=$C47+4,-$J58/I$14,0),IF($C$30="NI",IF(I49&lt;=$C47+4,-$J58/I$19,0)))</f>
        <v>0</v>
      </c>
      <c r="J53" s="241">
        <f t="shared" si="14"/>
        <v>0</v>
      </c>
      <c r="K53" s="241">
        <f t="shared" si="14"/>
        <v>0</v>
      </c>
      <c r="L53" s="241">
        <f t="shared" si="14"/>
        <v>0</v>
      </c>
      <c r="M53" s="241">
        <f t="shared" si="14"/>
        <v>0</v>
      </c>
      <c r="N53" s="241">
        <f t="shared" si="14"/>
        <v>0</v>
      </c>
      <c r="O53" s="241">
        <f t="shared" si="14"/>
        <v>0</v>
      </c>
      <c r="P53" s="241">
        <f t="shared" si="14"/>
        <v>0</v>
      </c>
      <c r="Q53" s="241">
        <f t="shared" si="14"/>
        <v>0</v>
      </c>
      <c r="R53" s="241">
        <f t="shared" si="14"/>
        <v>0</v>
      </c>
      <c r="S53" s="241">
        <f t="shared" si="14"/>
        <v>0</v>
      </c>
      <c r="T53" s="242"/>
      <c r="U53" s="34" t="s">
        <v>183</v>
      </c>
    </row>
    <row r="54" spans="1:21" ht="14.65" customHeight="1" x14ac:dyDescent="0.25">
      <c r="A54" s="235"/>
      <c r="B54" s="34" t="s">
        <v>185</v>
      </c>
      <c r="C54" s="241">
        <f>SUM(C51:C53)</f>
        <v>0</v>
      </c>
      <c r="D54" s="241">
        <f t="shared" ref="D54:S54" si="15">SUM(D51:D53)</f>
        <v>0</v>
      </c>
      <c r="E54" s="241">
        <f t="shared" si="15"/>
        <v>0</v>
      </c>
      <c r="F54" s="241">
        <f t="shared" si="15"/>
        <v>0</v>
      </c>
      <c r="G54" s="241">
        <f t="shared" si="15"/>
        <v>0</v>
      </c>
      <c r="H54" s="241">
        <f t="shared" si="15"/>
        <v>0</v>
      </c>
      <c r="I54" s="241">
        <f t="shared" si="15"/>
        <v>0</v>
      </c>
      <c r="J54" s="241">
        <f t="shared" si="15"/>
        <v>0</v>
      </c>
      <c r="K54" s="241">
        <f t="shared" si="15"/>
        <v>0</v>
      </c>
      <c r="L54" s="241">
        <f t="shared" si="15"/>
        <v>0</v>
      </c>
      <c r="M54" s="241">
        <f t="shared" si="15"/>
        <v>0</v>
      </c>
      <c r="N54" s="241">
        <f t="shared" si="15"/>
        <v>0</v>
      </c>
      <c r="O54" s="241">
        <f t="shared" si="15"/>
        <v>0</v>
      </c>
      <c r="P54" s="241">
        <f t="shared" si="15"/>
        <v>0</v>
      </c>
      <c r="Q54" s="241">
        <f t="shared" si="15"/>
        <v>0</v>
      </c>
      <c r="R54" s="241">
        <f t="shared" si="15"/>
        <v>0</v>
      </c>
      <c r="S54" s="241">
        <f t="shared" si="15"/>
        <v>0</v>
      </c>
      <c r="T54" s="243" t="s">
        <v>186</v>
      </c>
      <c r="U54" s="34" t="s">
        <v>183</v>
      </c>
    </row>
    <row r="55" spans="1:21" ht="14.65" customHeight="1" x14ac:dyDescent="0.25">
      <c r="A55" s="235"/>
      <c r="B55" s="34" t="s">
        <v>212</v>
      </c>
      <c r="C55" s="241">
        <f>IF($C$30="ROI",C54*C15,IF($C$30="NI",C54*C20))</f>
        <v>0</v>
      </c>
      <c r="D55" s="241">
        <f t="shared" ref="D55:S55" si="16">IF($C$30="ROI",D54*D15,IF($C$30="NI",D54*D20))</f>
        <v>0</v>
      </c>
      <c r="E55" s="241">
        <f t="shared" si="16"/>
        <v>0</v>
      </c>
      <c r="F55" s="241">
        <f t="shared" si="16"/>
        <v>0</v>
      </c>
      <c r="G55" s="241">
        <f t="shared" si="16"/>
        <v>0</v>
      </c>
      <c r="H55" s="241">
        <f t="shared" si="16"/>
        <v>0</v>
      </c>
      <c r="I55" s="241">
        <f t="shared" si="16"/>
        <v>0</v>
      </c>
      <c r="J55" s="241">
        <f t="shared" si="16"/>
        <v>0</v>
      </c>
      <c r="K55" s="241">
        <f t="shared" si="16"/>
        <v>0</v>
      </c>
      <c r="L55" s="241">
        <f t="shared" si="16"/>
        <v>0</v>
      </c>
      <c r="M55" s="241">
        <f t="shared" si="16"/>
        <v>0</v>
      </c>
      <c r="N55" s="241">
        <f t="shared" si="16"/>
        <v>0</v>
      </c>
      <c r="O55" s="241">
        <f t="shared" si="16"/>
        <v>0</v>
      </c>
      <c r="P55" s="241">
        <f t="shared" si="16"/>
        <v>0</v>
      </c>
      <c r="Q55" s="241">
        <f t="shared" si="16"/>
        <v>0</v>
      </c>
      <c r="R55" s="241">
        <f t="shared" si="16"/>
        <v>0</v>
      </c>
      <c r="S55" s="241">
        <f t="shared" si="16"/>
        <v>0</v>
      </c>
      <c r="T55" s="244">
        <f>ABS(SUM(C55:S55))</f>
        <v>0</v>
      </c>
      <c r="U55" s="34" t="s">
        <v>183</v>
      </c>
    </row>
    <row r="56" spans="1:21" ht="14.65" customHeight="1" x14ac:dyDescent="0.25">
      <c r="A56" s="235"/>
      <c r="C56" s="283"/>
      <c r="D56" s="283"/>
      <c r="E56" s="283"/>
      <c r="F56" s="283"/>
      <c r="G56" s="283"/>
      <c r="H56" s="283"/>
      <c r="I56" s="283"/>
      <c r="J56" s="283"/>
      <c r="K56" s="283"/>
      <c r="L56" s="283"/>
      <c r="M56" s="283"/>
      <c r="N56" s="283"/>
      <c r="O56" s="283"/>
      <c r="P56" s="283"/>
      <c r="Q56" s="283"/>
      <c r="R56" s="283"/>
      <c r="S56" s="283"/>
      <c r="T56" s="244"/>
      <c r="U56" s="34" t="s">
        <v>183</v>
      </c>
    </row>
    <row r="57" spans="1:21" ht="14.65" customHeight="1" x14ac:dyDescent="0.25">
      <c r="A57" s="235"/>
      <c r="C57" s="245" t="str">
        <f t="shared" ref="C57:H57" si="17">"Inv. Yr. "&amp;C49</f>
        <v>Inv. Yr. 0</v>
      </c>
      <c r="D57" s="245" t="str">
        <f t="shared" si="17"/>
        <v>Inv. Yr. 1</v>
      </c>
      <c r="E57" s="245" t="str">
        <f t="shared" si="17"/>
        <v>Inv. Yr. 2</v>
      </c>
      <c r="F57" s="245" t="str">
        <f t="shared" si="17"/>
        <v>Inv. Yr. 3</v>
      </c>
      <c r="G57" s="245" t="str">
        <f t="shared" si="17"/>
        <v>Inv. Yr. 4</v>
      </c>
      <c r="H57" s="245" t="str">
        <f t="shared" si="17"/>
        <v>Inv. Yr. 5</v>
      </c>
      <c r="I57" s="245" t="s">
        <v>193</v>
      </c>
      <c r="J57" s="245" t="s">
        <v>180</v>
      </c>
      <c r="T57" s="242"/>
    </row>
    <row r="58" spans="1:21" ht="14.65" customHeight="1" x14ac:dyDescent="0.25">
      <c r="A58" s="235"/>
      <c r="B58" s="34" t="s">
        <v>194</v>
      </c>
      <c r="C58" s="246">
        <f>IF(C30="ROI",C51*C$15/SUMIF($H$49:$S$49,"&lt;="&amp;$C47+4,$H$13:$S$13),IF(C30="NI",C51*C$20/SUMIF($H$49:$S$49,"&lt;="&amp;$C47+4,$H$18:$S$18)))</f>
        <v>0</v>
      </c>
      <c r="D58" s="246">
        <f>IF(C30="ROI",D51*D$15/SUMIF($H$49:$S$49,"&lt;="&amp;$C47+4,$H$13:$S$13),IF(C30="NI",D51*D$20/SUMIF($H$49:$S$49,"&lt;="&amp;$C47+4,$H$18:$S$18)))</f>
        <v>0</v>
      </c>
      <c r="E58" s="246">
        <f>IF(C30="ROI",E51*E$15/SUMIF($H$49:$S$49,"&lt;="&amp;$C47+4,$H$13:$S$13),IF(C30="NI",E51*E$20/SUMIF($H$49:$S$49,"&lt;="&amp;$C47+4,$H$18:$S$18)))</f>
        <v>0</v>
      </c>
      <c r="F58" s="246">
        <f>IF(C30="ROI",F51*F$15/SUMIF($H$49:$S$49,"&lt;="&amp;$C47+4,$H$13:$S$13),IF(C30="NI",F51*F$20/SUMIF($H$49:$S$49,"&lt;="&amp;$C47+4,$H$18:$S$18)))</f>
        <v>0</v>
      </c>
      <c r="G58" s="246">
        <f>IF(C30="ROI",G51*G$15/SUMIF($H$49:$S$49,"&lt;="&amp;$C47+4,$H$13:$S$13),IF(C30="NI",G51*G$20/SUMIF($H$49:$S$49,"&lt;="&amp;$C47+4,$H$18:$S$18)))</f>
        <v>0</v>
      </c>
      <c r="H58" s="246">
        <f>IF(C30="ROI",H51*H$15/SUMIF($H$49:$S$49,"&lt;="&amp;$C47+4,$H$13:$S$13),IF(C30="NI",H51*H$20/SUMIF($H$49:$S$49,"&lt;="&amp;$C47+4,$H$18:$S$18)))</f>
        <v>0</v>
      </c>
      <c r="I58" s="246">
        <f>IF(C30="ROI",SUMPRODUCT($F$15:$S$15,F52:S52)/SUMIF(H49:S49,"&lt;="&amp;C47+4,$H$13:$S$13),IF(C30="NI",SUMPRODUCT($F$20:$S$20,F52:S52)/SUMIF(H49:S49,"&lt;="&amp;C47+4,$H$18:$S$18)))</f>
        <v>0</v>
      </c>
      <c r="J58" s="247">
        <f>SUM(C58:I58)</f>
        <v>0</v>
      </c>
      <c r="T58" s="242"/>
      <c r="U58" s="34" t="s">
        <v>183</v>
      </c>
    </row>
    <row r="59" spans="1:21" ht="14.65" customHeight="1" x14ac:dyDescent="0.25">
      <c r="A59" s="235"/>
      <c r="F59" s="282"/>
      <c r="I59" s="282"/>
      <c r="T59" s="242"/>
    </row>
    <row r="60" spans="1:21" ht="14.65" customHeight="1" x14ac:dyDescent="0.25">
      <c r="A60" s="235"/>
      <c r="E60" s="284"/>
      <c r="T60" s="242"/>
    </row>
    <row r="61" spans="1:21" ht="14.65" customHeight="1" x14ac:dyDescent="0.25">
      <c r="A61" s="235"/>
      <c r="B61" s="238" t="s">
        <v>196</v>
      </c>
      <c r="T61" s="242"/>
    </row>
    <row r="62" spans="1:21" ht="15" customHeight="1" thickBot="1" x14ac:dyDescent="0.3">
      <c r="A62" s="235"/>
      <c r="T62" s="242"/>
    </row>
    <row r="63" spans="1:21" ht="14.65" customHeight="1" x14ac:dyDescent="0.25">
      <c r="A63" s="252"/>
      <c r="B63" s="253" t="s">
        <v>197</v>
      </c>
      <c r="C63" s="254" t="s">
        <v>198</v>
      </c>
      <c r="D63" s="285"/>
      <c r="T63" s="242"/>
    </row>
    <row r="64" spans="1:21" ht="14.65" customHeight="1" x14ac:dyDescent="0.25">
      <c r="A64" s="252"/>
      <c r="B64" s="286" t="s">
        <v>199</v>
      </c>
      <c r="C64" s="257" t="s">
        <v>163</v>
      </c>
      <c r="D64" s="277"/>
      <c r="T64" s="242"/>
    </row>
    <row r="65" spans="1:20" ht="14.65" customHeight="1" x14ac:dyDescent="0.25">
      <c r="A65" s="252"/>
      <c r="B65" s="286" t="s">
        <v>174</v>
      </c>
      <c r="C65" s="259">
        <f>J42</f>
        <v>0</v>
      </c>
      <c r="D65" s="277"/>
      <c r="T65" s="242"/>
    </row>
    <row r="66" spans="1:20" ht="14.65" customHeight="1" x14ac:dyDescent="0.25">
      <c r="A66" s="252"/>
      <c r="B66" s="286" t="s">
        <v>195</v>
      </c>
      <c r="C66" s="259">
        <f>J58</f>
        <v>0</v>
      </c>
      <c r="D66" s="277"/>
      <c r="T66" s="242"/>
    </row>
    <row r="67" spans="1:20" ht="14.65" customHeight="1" x14ac:dyDescent="0.25">
      <c r="A67" s="252"/>
      <c r="B67" s="286" t="s">
        <v>200</v>
      </c>
      <c r="C67" s="1"/>
      <c r="D67" s="277"/>
      <c r="T67" s="242"/>
    </row>
    <row r="68" spans="1:20" ht="14.65" customHeight="1" x14ac:dyDescent="0.25">
      <c r="A68" s="252"/>
      <c r="B68" s="286"/>
      <c r="C68" s="1"/>
      <c r="D68" s="277"/>
      <c r="T68" s="242"/>
    </row>
    <row r="69" spans="1:20" ht="15" customHeight="1" x14ac:dyDescent="0.25">
      <c r="A69" s="252"/>
      <c r="B69" s="260" t="s">
        <v>201</v>
      </c>
      <c r="C69" s="287">
        <f>SUM(C65:C66)</f>
        <v>0</v>
      </c>
      <c r="D69" s="277"/>
      <c r="T69" s="242"/>
    </row>
    <row r="70" spans="1:20" ht="15" customHeight="1" thickBot="1" x14ac:dyDescent="0.3">
      <c r="A70" s="252"/>
      <c r="B70" s="304" t="s">
        <v>306</v>
      </c>
      <c r="C70" s="305">
        <f>IF(C26="YES",C69*(1+C7)^3,IF(C24="YES",C25*(1+C7)^3,0))</f>
        <v>0</v>
      </c>
      <c r="D70" s="277"/>
      <c r="T70" s="242"/>
    </row>
    <row r="71" spans="1:20" ht="15" customHeight="1" thickTop="1" thickBot="1" x14ac:dyDescent="0.3">
      <c r="A71" s="263"/>
      <c r="B71" s="264"/>
      <c r="C71" s="289"/>
      <c r="D71" s="290"/>
      <c r="E71" s="288"/>
      <c r="T71" s="242"/>
    </row>
    <row r="72" spans="1:20" ht="15" customHeight="1" thickBot="1" x14ac:dyDescent="0.3">
      <c r="A72" s="268"/>
      <c r="B72" s="291"/>
      <c r="C72" s="291"/>
      <c r="D72" s="291"/>
      <c r="E72" s="291"/>
      <c r="F72" s="291"/>
      <c r="G72" s="291"/>
      <c r="H72" s="291"/>
      <c r="I72" s="291"/>
      <c r="J72" s="291"/>
      <c r="K72" s="291"/>
      <c r="L72" s="291"/>
      <c r="M72" s="291"/>
      <c r="N72" s="291"/>
      <c r="O72" s="291"/>
      <c r="P72" s="291"/>
      <c r="Q72" s="291"/>
      <c r="R72" s="291"/>
      <c r="S72" s="291"/>
      <c r="T72" s="292"/>
    </row>
    <row r="75" spans="1:20" ht="14.65" customHeight="1" x14ac:dyDescent="0.25">
      <c r="C75" s="86" t="s">
        <v>18</v>
      </c>
    </row>
  </sheetData>
  <mergeCells count="1">
    <mergeCell ref="B3:M3"/>
  </mergeCells>
  <conditionalFormatting sqref="T39">
    <cfRule type="cellIs" dxfId="3" priority="2" operator="greaterThan">
      <formula>0.5</formula>
    </cfRule>
  </conditionalFormatting>
  <conditionalFormatting sqref="T55">
    <cfRule type="cellIs" dxfId="2" priority="1" operator="greaterThan">
      <formula>0.5</formula>
    </cfRule>
  </conditionalFormatting>
  <dataValidations count="3">
    <dataValidation type="list" allowBlank="1" showInputMessage="1" showErrorMessage="1" sqref="C30" xr:uid="{B0A5A1F6-64AA-4DB6-99B2-C81C37935D18}">
      <formula1>"ROI, NI"</formula1>
    </dataValidation>
    <dataValidation type="list" allowBlank="1" showInputMessage="1" showErrorMessage="1" sqref="C31 C47" xr:uid="{5983AE6E-9179-48BB-86E1-B85F9B3774FD}">
      <formula1>"1, 2, 3, 4, 5"</formula1>
    </dataValidation>
    <dataValidation type="list" allowBlank="1" showInputMessage="1" showErrorMessage="1" sqref="C24 C26" xr:uid="{C1F818A1-CBE2-459F-95B1-FA4A2688CA29}">
      <formula1>$V$24:$W$24</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FBF8-3E11-47FF-AE2D-3D5D40E523B9}">
  <dimension ref="A1:X75"/>
  <sheetViews>
    <sheetView topLeftCell="B45" zoomScaleNormal="100" workbookViewId="0">
      <selection activeCell="J11" sqref="J11"/>
    </sheetView>
  </sheetViews>
  <sheetFormatPr defaultColWidth="9.140625" defaultRowHeight="14.65" customHeight="1" x14ac:dyDescent="0.2"/>
  <cols>
    <col min="1" max="1" width="8.7109375" style="34" customWidth="1"/>
    <col min="2" max="2" width="49.5703125" style="34" customWidth="1"/>
    <col min="3" max="3" width="11.28515625" style="34" customWidth="1"/>
    <col min="4" max="4" width="11.5703125" style="34" customWidth="1"/>
    <col min="5" max="5" width="10.5703125" style="34" customWidth="1"/>
    <col min="6" max="11" width="9.7109375" style="34" customWidth="1"/>
    <col min="12" max="12" width="8.7109375" style="34" customWidth="1"/>
    <col min="13" max="13" width="9.28515625" style="34" customWidth="1"/>
    <col min="14" max="16384" width="9.140625" style="34"/>
  </cols>
  <sheetData>
    <row r="1" spans="1:21" ht="18.399999999999999" customHeight="1" x14ac:dyDescent="0.3">
      <c r="A1" s="232" t="s">
        <v>202</v>
      </c>
      <c r="B1" s="233"/>
      <c r="T1" s="234"/>
    </row>
    <row r="2" spans="1:21" ht="14.65" customHeight="1" x14ac:dyDescent="0.25">
      <c r="A2" s="235"/>
      <c r="B2" s="233"/>
      <c r="T2" s="234"/>
    </row>
    <row r="3" spans="1:21" ht="48" customHeight="1" x14ac:dyDescent="0.25">
      <c r="A3" s="235"/>
      <c r="B3" s="339" t="s">
        <v>293</v>
      </c>
      <c r="C3" s="339"/>
      <c r="D3" s="339"/>
      <c r="E3" s="339"/>
      <c r="F3" s="339"/>
      <c r="G3" s="339"/>
      <c r="H3" s="339"/>
      <c r="I3" s="339"/>
      <c r="J3" s="339"/>
      <c r="K3" s="339"/>
      <c r="L3" s="339"/>
      <c r="M3" s="339"/>
      <c r="T3" s="234"/>
    </row>
    <row r="4" spans="1:21" ht="13.5" customHeight="1" x14ac:dyDescent="0.25">
      <c r="A4" s="235"/>
      <c r="B4" s="272"/>
      <c r="C4" s="272"/>
      <c r="D4" s="272"/>
      <c r="E4" s="272"/>
      <c r="F4" s="272"/>
      <c r="G4" s="272"/>
      <c r="H4" s="272"/>
      <c r="I4" s="272"/>
      <c r="J4" s="272"/>
      <c r="K4" s="272"/>
      <c r="L4" s="272"/>
      <c r="M4" s="272"/>
      <c r="T4" s="234"/>
    </row>
    <row r="5" spans="1:21" ht="14.65" customHeight="1" x14ac:dyDescent="0.25">
      <c r="A5" s="235"/>
      <c r="B5" s="233"/>
      <c r="C5" s="280" t="s">
        <v>158</v>
      </c>
      <c r="D5" s="280" t="s">
        <v>159</v>
      </c>
      <c r="E5" s="294" t="s">
        <v>160</v>
      </c>
      <c r="F5" s="294" t="s">
        <v>161</v>
      </c>
      <c r="G5" s="294" t="s">
        <v>162</v>
      </c>
      <c r="H5" s="294" t="s">
        <v>163</v>
      </c>
      <c r="I5" s="294" t="s">
        <v>164</v>
      </c>
      <c r="J5" s="294" t="s">
        <v>165</v>
      </c>
      <c r="K5" s="294" t="s">
        <v>166</v>
      </c>
      <c r="L5" s="294" t="s">
        <v>167</v>
      </c>
      <c r="M5" s="294" t="s">
        <v>168</v>
      </c>
      <c r="N5" s="294" t="s">
        <v>169</v>
      </c>
      <c r="O5" s="294" t="s">
        <v>170</v>
      </c>
      <c r="P5" s="294" t="s">
        <v>171</v>
      </c>
      <c r="Q5" s="294" t="s">
        <v>172</v>
      </c>
      <c r="R5" s="294" t="s">
        <v>173</v>
      </c>
      <c r="S5" s="294" t="s">
        <v>250</v>
      </c>
      <c r="T5" s="294"/>
      <c r="U5" s="294"/>
    </row>
    <row r="6" spans="1:21" ht="14.65" customHeight="1" x14ac:dyDescent="0.25">
      <c r="A6" s="235"/>
      <c r="B6" s="86" t="s">
        <v>269</v>
      </c>
      <c r="C6" s="295">
        <v>5.3999999999999999E-2</v>
      </c>
      <c r="D6" s="295">
        <v>5.3999999999999999E-2</v>
      </c>
      <c r="E6" s="295">
        <v>5.3999999999999999E-2</v>
      </c>
      <c r="F6" s="295">
        <v>5.3999999999999999E-2</v>
      </c>
      <c r="G6" s="295">
        <v>5.3999999999999999E-2</v>
      </c>
      <c r="H6" s="295">
        <v>5.3999999999999999E-2</v>
      </c>
      <c r="I6" s="295">
        <v>5.3999999999999999E-2</v>
      </c>
      <c r="J6" s="295">
        <v>5.3999999999999999E-2</v>
      </c>
      <c r="K6" s="295">
        <v>5.3999999999999999E-2</v>
      </c>
      <c r="L6" s="295">
        <v>5.3999999999999999E-2</v>
      </c>
      <c r="M6" s="295">
        <v>5.3999999999999999E-2</v>
      </c>
      <c r="N6" s="295">
        <v>5.3999999999999999E-2</v>
      </c>
      <c r="O6" s="295">
        <v>5.3999999999999999E-2</v>
      </c>
      <c r="P6" s="295">
        <v>5.3999999999999999E-2</v>
      </c>
      <c r="Q6" s="295">
        <v>5.3999999999999999E-2</v>
      </c>
      <c r="R6" s="295">
        <v>5.3999999999999999E-2</v>
      </c>
      <c r="S6" s="295">
        <v>5.3999999999999999E-2</v>
      </c>
      <c r="T6" s="295"/>
      <c r="U6" s="295"/>
    </row>
    <row r="7" spans="1:21" ht="14.65" customHeight="1" x14ac:dyDescent="0.25">
      <c r="A7" s="278"/>
      <c r="B7" s="86" t="s">
        <v>270</v>
      </c>
      <c r="C7" s="295">
        <v>0.02</v>
      </c>
      <c r="D7" s="295">
        <v>0.02</v>
      </c>
      <c r="E7" s="295">
        <v>0.02</v>
      </c>
      <c r="F7" s="295">
        <v>8.1000000000000003E-2</v>
      </c>
      <c r="G7" s="295">
        <v>5.1999999999999998E-2</v>
      </c>
      <c r="H7" s="295">
        <v>0.02</v>
      </c>
      <c r="I7" s="295">
        <v>0.02</v>
      </c>
      <c r="J7" s="295">
        <v>0.02</v>
      </c>
      <c r="K7" s="295">
        <v>0.02</v>
      </c>
      <c r="L7" s="295">
        <v>0.02</v>
      </c>
      <c r="M7" s="295">
        <v>0.02</v>
      </c>
      <c r="N7" s="295">
        <v>0.02</v>
      </c>
      <c r="O7" s="295">
        <v>0.02</v>
      </c>
      <c r="P7" s="295">
        <v>0.02</v>
      </c>
      <c r="Q7" s="295">
        <v>0.02</v>
      </c>
      <c r="R7" s="295">
        <v>0.02</v>
      </c>
      <c r="S7" s="295">
        <v>0.02</v>
      </c>
      <c r="T7" s="295"/>
      <c r="U7" s="295"/>
    </row>
    <row r="8" spans="1:21" ht="14.65" customHeight="1" x14ac:dyDescent="0.25">
      <c r="A8" s="278"/>
      <c r="B8" s="86"/>
      <c r="C8" s="86"/>
      <c r="D8" s="86"/>
      <c r="E8" s="86"/>
      <c r="F8" s="86"/>
      <c r="G8" s="86"/>
      <c r="H8" s="86"/>
      <c r="I8" s="86"/>
      <c r="J8" s="86"/>
      <c r="K8" s="86"/>
      <c r="L8" s="86"/>
      <c r="M8" s="86"/>
      <c r="N8" s="86"/>
      <c r="O8" s="86"/>
      <c r="P8" s="86"/>
      <c r="Q8" s="86"/>
      <c r="R8" s="86"/>
      <c r="S8" s="86"/>
      <c r="T8" s="86"/>
      <c r="U8" s="86"/>
    </row>
    <row r="9" spans="1:21" ht="14.65" customHeight="1" x14ac:dyDescent="0.25">
      <c r="A9" s="278"/>
      <c r="B9" s="86" t="s">
        <v>271</v>
      </c>
      <c r="C9" s="295">
        <v>5.3999999999999999E-2</v>
      </c>
      <c r="D9" s="295">
        <v>5.3999999999999999E-2</v>
      </c>
      <c r="E9" s="295">
        <v>5.3999999999999999E-2</v>
      </c>
      <c r="F9" s="295">
        <v>5.3999999999999999E-2</v>
      </c>
      <c r="G9" s="295">
        <v>5.3999999999999999E-2</v>
      </c>
      <c r="H9" s="295">
        <v>5.3999999999999999E-2</v>
      </c>
      <c r="I9" s="295">
        <v>5.3999999999999999E-2</v>
      </c>
      <c r="J9" s="295">
        <v>5.3999999999999999E-2</v>
      </c>
      <c r="K9" s="295">
        <v>5.3999999999999999E-2</v>
      </c>
      <c r="L9" s="295">
        <v>5.3999999999999999E-2</v>
      </c>
      <c r="M9" s="295">
        <v>5.3999999999999999E-2</v>
      </c>
      <c r="N9" s="295">
        <v>5.3999999999999999E-2</v>
      </c>
      <c r="O9" s="295">
        <v>5.3999999999999999E-2</v>
      </c>
      <c r="P9" s="295">
        <v>5.3999999999999999E-2</v>
      </c>
      <c r="Q9" s="295">
        <v>5.3999999999999999E-2</v>
      </c>
      <c r="R9" s="295">
        <v>5.3999999999999999E-2</v>
      </c>
      <c r="S9" s="295">
        <v>5.3999999999999999E-2</v>
      </c>
      <c r="T9" s="295"/>
      <c r="U9" s="295"/>
    </row>
    <row r="10" spans="1:21" ht="14.65" customHeight="1" x14ac:dyDescent="0.25">
      <c r="A10" s="278"/>
      <c r="B10" s="86" t="s">
        <v>272</v>
      </c>
      <c r="C10" s="295">
        <v>0.02</v>
      </c>
      <c r="D10" s="295">
        <v>0.02</v>
      </c>
      <c r="E10" s="295">
        <v>0.02</v>
      </c>
      <c r="F10" s="295">
        <v>7.9000000000000001E-2</v>
      </c>
      <c r="G10" s="295">
        <v>6.8000000000000005E-2</v>
      </c>
      <c r="H10" s="295">
        <v>2.1999999999999999E-2</v>
      </c>
      <c r="I10" s="295">
        <v>0.02</v>
      </c>
      <c r="J10" s="295">
        <v>0.02</v>
      </c>
      <c r="K10" s="295">
        <v>0.02</v>
      </c>
      <c r="L10" s="295">
        <v>0.02</v>
      </c>
      <c r="M10" s="295">
        <v>0.02</v>
      </c>
      <c r="N10" s="295">
        <v>0.02</v>
      </c>
      <c r="O10" s="295">
        <v>0.02</v>
      </c>
      <c r="P10" s="295">
        <v>0.02</v>
      </c>
      <c r="Q10" s="295">
        <v>0.02</v>
      </c>
      <c r="R10" s="295">
        <v>0.02</v>
      </c>
      <c r="S10" s="295">
        <v>0.02</v>
      </c>
      <c r="T10" s="295"/>
      <c r="U10" s="295"/>
    </row>
    <row r="11" spans="1:21" ht="14.65" customHeight="1" x14ac:dyDescent="0.2">
      <c r="A11" s="278"/>
      <c r="C11" s="306"/>
      <c r="T11" s="242"/>
    </row>
    <row r="12" spans="1:21" ht="14.65" customHeight="1" x14ac:dyDescent="0.2">
      <c r="A12" s="278"/>
      <c r="C12" s="279"/>
      <c r="D12" s="279"/>
      <c r="E12" s="279"/>
      <c r="T12" s="242"/>
    </row>
    <row r="13" spans="1:21" ht="14.65" customHeight="1" x14ac:dyDescent="0.2">
      <c r="A13" s="278"/>
      <c r="C13" s="280" t="s">
        <v>158</v>
      </c>
      <c r="D13" s="280" t="s">
        <v>159</v>
      </c>
      <c r="E13" s="280" t="s">
        <v>160</v>
      </c>
      <c r="F13" s="280" t="s">
        <v>161</v>
      </c>
      <c r="G13" s="280" t="s">
        <v>162</v>
      </c>
      <c r="H13" s="280" t="s">
        <v>163</v>
      </c>
      <c r="I13" s="280" t="s">
        <v>164</v>
      </c>
      <c r="J13" s="34" t="s">
        <v>165</v>
      </c>
      <c r="K13" s="34" t="s">
        <v>166</v>
      </c>
      <c r="L13" s="34" t="s">
        <v>167</v>
      </c>
      <c r="M13" s="34" t="s">
        <v>168</v>
      </c>
      <c r="N13" s="34" t="s">
        <v>169</v>
      </c>
      <c r="O13" s="34" t="s">
        <v>170</v>
      </c>
      <c r="P13" s="34" t="s">
        <v>171</v>
      </c>
      <c r="Q13" s="34" t="s">
        <v>172</v>
      </c>
      <c r="R13" s="34" t="s">
        <v>173</v>
      </c>
      <c r="S13" s="34" t="s">
        <v>250</v>
      </c>
      <c r="T13" s="242"/>
    </row>
    <row r="14" spans="1:21" ht="14.65" customHeight="1" x14ac:dyDescent="0.25">
      <c r="A14" s="278"/>
      <c r="B14" s="86" t="s">
        <v>273</v>
      </c>
      <c r="C14" s="296">
        <f t="shared" ref="C14:E15" si="0">D14*(1+C6)</f>
        <v>1.2341343590560001</v>
      </c>
      <c r="D14" s="296">
        <f t="shared" si="0"/>
        <v>1.1709054640000001</v>
      </c>
      <c r="E14" s="296">
        <f t="shared" si="0"/>
        <v>1.110916</v>
      </c>
      <c r="F14" s="296">
        <f>G14*(1+F6)</f>
        <v>1.054</v>
      </c>
      <c r="G14" s="296">
        <v>1</v>
      </c>
      <c r="H14" s="296">
        <f>G14/(1+H6)</f>
        <v>0.94876660341555974</v>
      </c>
      <c r="I14" s="296">
        <f t="shared" ref="I14:S15" si="1">H14/(1+I6)</f>
        <v>0.90015806775669804</v>
      </c>
      <c r="J14" s="296">
        <f t="shared" si="1"/>
        <v>0.85403991248263567</v>
      </c>
      <c r="K14" s="296">
        <f t="shared" si="1"/>
        <v>0.8102845469474721</v>
      </c>
      <c r="L14" s="296">
        <f t="shared" si="1"/>
        <v>0.76877091740746872</v>
      </c>
      <c r="M14" s="296">
        <f t="shared" si="1"/>
        <v>0.72938417211334794</v>
      </c>
      <c r="N14" s="296">
        <f t="shared" si="1"/>
        <v>0.6920153435610511</v>
      </c>
      <c r="O14" s="296">
        <f t="shared" si="1"/>
        <v>0.65656104702187013</v>
      </c>
      <c r="P14" s="296">
        <f t="shared" si="1"/>
        <v>0.62292319451790334</v>
      </c>
      <c r="Q14" s="296">
        <f t="shared" si="1"/>
        <v>0.59100872345152122</v>
      </c>
      <c r="R14" s="296">
        <f t="shared" si="1"/>
        <v>0.56072933913806566</v>
      </c>
      <c r="S14" s="296">
        <f t="shared" si="1"/>
        <v>0.53200127052947399</v>
      </c>
      <c r="T14" s="242"/>
    </row>
    <row r="15" spans="1:21" ht="14.65" customHeight="1" x14ac:dyDescent="0.25">
      <c r="A15" s="278"/>
      <c r="B15" s="86" t="s">
        <v>274</v>
      </c>
      <c r="C15" s="296">
        <f t="shared" si="0"/>
        <v>1.147165848</v>
      </c>
      <c r="D15" s="296">
        <f t="shared" si="0"/>
        <v>1.1246723999999999</v>
      </c>
      <c r="E15" s="296">
        <f t="shared" si="0"/>
        <v>1.1026199999999999</v>
      </c>
      <c r="F15" s="296">
        <f>G15*(1+F7)</f>
        <v>1.081</v>
      </c>
      <c r="G15" s="296">
        <v>1</v>
      </c>
      <c r="H15" s="296">
        <f>G15/(1+H7)</f>
        <v>0.98039215686274506</v>
      </c>
      <c r="I15" s="296">
        <f t="shared" si="1"/>
        <v>0.96116878123798533</v>
      </c>
      <c r="J15" s="296">
        <f t="shared" si="1"/>
        <v>0.94232233454704439</v>
      </c>
      <c r="K15" s="296">
        <f t="shared" si="1"/>
        <v>0.92384542602651409</v>
      </c>
      <c r="L15" s="296">
        <f t="shared" si="1"/>
        <v>0.90573080982991572</v>
      </c>
      <c r="M15" s="296">
        <f t="shared" si="1"/>
        <v>0.88797138218619187</v>
      </c>
      <c r="N15" s="296">
        <f t="shared" si="1"/>
        <v>0.87056017861391355</v>
      </c>
      <c r="O15" s="296">
        <f t="shared" si="1"/>
        <v>0.85349037119011129</v>
      </c>
      <c r="P15" s="296">
        <f t="shared" si="1"/>
        <v>0.83675526587265814</v>
      </c>
      <c r="Q15" s="296">
        <f t="shared" si="1"/>
        <v>0.82034829987515501</v>
      </c>
      <c r="R15" s="296">
        <f t="shared" si="1"/>
        <v>0.80426303909328922</v>
      </c>
      <c r="S15" s="296">
        <f t="shared" si="1"/>
        <v>0.7884931755816561</v>
      </c>
      <c r="T15" s="242"/>
    </row>
    <row r="16" spans="1:21" ht="14.65" customHeight="1" x14ac:dyDescent="0.25">
      <c r="A16" s="278"/>
      <c r="B16" s="86" t="s">
        <v>275</v>
      </c>
      <c r="C16" s="296">
        <f>C14*C15</f>
        <v>1.4157567885524129</v>
      </c>
      <c r="D16" s="296">
        <f>D14*D15</f>
        <v>1.3168850583699936</v>
      </c>
      <c r="E16" s="296">
        <f>E14*E15</f>
        <v>1.2249181999199998</v>
      </c>
      <c r="F16" s="296">
        <f>F14*F15</f>
        <v>1.1393740000000001</v>
      </c>
      <c r="G16" s="296">
        <v>1</v>
      </c>
      <c r="H16" s="296">
        <f t="shared" ref="H16:S16" si="2">H14*H15</f>
        <v>0.9301633366819213</v>
      </c>
      <c r="I16" s="296">
        <f t="shared" si="2"/>
        <v>0.86520383290724523</v>
      </c>
      <c r="J16" s="296">
        <f t="shared" si="2"/>
        <v>0.80478088412699067</v>
      </c>
      <c r="K16" s="296">
        <f t="shared" si="2"/>
        <v>0.74857767247738827</v>
      </c>
      <c r="L16" s="296">
        <f t="shared" si="2"/>
        <v>0.69629950559715392</v>
      </c>
      <c r="M16" s="296">
        <f t="shared" si="2"/>
        <v>0.64767227145622086</v>
      </c>
      <c r="N16" s="296">
        <f t="shared" si="2"/>
        <v>0.60244100109407739</v>
      </c>
      <c r="O16" s="296">
        <f t="shared" si="2"/>
        <v>0.56036853173166401</v>
      </c>
      <c r="P16" s="296">
        <f t="shared" si="2"/>
        <v>0.52123426324707378</v>
      </c>
      <c r="Q16" s="296">
        <f t="shared" si="2"/>
        <v>0.4848330014948411</v>
      </c>
      <c r="R16" s="296">
        <f t="shared" si="2"/>
        <v>0.45097388240395231</v>
      </c>
      <c r="S16" s="296">
        <f t="shared" si="2"/>
        <v>0.41947937121326068</v>
      </c>
      <c r="T16" s="242"/>
    </row>
    <row r="17" spans="1:24" ht="14.65" customHeight="1" x14ac:dyDescent="0.2">
      <c r="A17" s="278"/>
      <c r="C17" s="296"/>
      <c r="D17" s="296"/>
      <c r="E17" s="296"/>
      <c r="F17" s="296"/>
      <c r="G17" s="296"/>
      <c r="H17" s="296"/>
      <c r="I17" s="296"/>
      <c r="J17" s="296"/>
      <c r="K17" s="296"/>
      <c r="L17" s="296"/>
      <c r="M17" s="296"/>
      <c r="N17" s="296"/>
      <c r="O17" s="296"/>
      <c r="P17" s="296"/>
      <c r="Q17" s="296"/>
      <c r="R17" s="296"/>
      <c r="S17" s="296"/>
      <c r="T17" s="242"/>
    </row>
    <row r="18" spans="1:24" ht="14.65" customHeight="1" x14ac:dyDescent="0.2">
      <c r="A18" s="278"/>
      <c r="C18" s="280" t="s">
        <v>158</v>
      </c>
      <c r="D18" s="280" t="s">
        <v>159</v>
      </c>
      <c r="E18" s="280" t="s">
        <v>160</v>
      </c>
      <c r="F18" s="280" t="s">
        <v>161</v>
      </c>
      <c r="G18" s="280" t="s">
        <v>162</v>
      </c>
      <c r="H18" s="280" t="s">
        <v>163</v>
      </c>
      <c r="I18" s="280" t="s">
        <v>164</v>
      </c>
      <c r="J18" s="34" t="s">
        <v>165</v>
      </c>
      <c r="K18" s="34" t="s">
        <v>166</v>
      </c>
      <c r="L18" s="34" t="s">
        <v>167</v>
      </c>
      <c r="M18" s="34" t="s">
        <v>168</v>
      </c>
      <c r="N18" s="34" t="s">
        <v>169</v>
      </c>
      <c r="O18" s="34" t="s">
        <v>170</v>
      </c>
      <c r="P18" s="34" t="s">
        <v>171</v>
      </c>
      <c r="Q18" s="34" t="s">
        <v>172</v>
      </c>
      <c r="R18" s="34" t="s">
        <v>173</v>
      </c>
      <c r="S18" s="34" t="s">
        <v>250</v>
      </c>
      <c r="T18" s="242"/>
    </row>
    <row r="19" spans="1:24" ht="14.65" customHeight="1" x14ac:dyDescent="0.25">
      <c r="A19" s="278"/>
      <c r="B19" s="86" t="s">
        <v>276</v>
      </c>
      <c r="C19" s="296">
        <f t="shared" ref="C19:E20" si="3">D19*(1+C9)</f>
        <v>1.2341343590560001</v>
      </c>
      <c r="D19" s="296">
        <f t="shared" si="3"/>
        <v>1.1709054640000001</v>
      </c>
      <c r="E19" s="296">
        <f t="shared" si="3"/>
        <v>1.110916</v>
      </c>
      <c r="F19" s="296">
        <f>G19*(1+F9)</f>
        <v>1.054</v>
      </c>
      <c r="G19" s="296">
        <v>1</v>
      </c>
      <c r="H19" s="296">
        <f>G19/(1+H9)</f>
        <v>0.94876660341555974</v>
      </c>
      <c r="I19" s="296">
        <f t="shared" ref="I19:S20" si="4">H19/(1+I9)</f>
        <v>0.90015806775669804</v>
      </c>
      <c r="J19" s="296">
        <f t="shared" si="4"/>
        <v>0.85403991248263567</v>
      </c>
      <c r="K19" s="296">
        <f t="shared" si="4"/>
        <v>0.8102845469474721</v>
      </c>
      <c r="L19" s="296">
        <f t="shared" si="4"/>
        <v>0.76877091740746872</v>
      </c>
      <c r="M19" s="296">
        <f t="shared" si="4"/>
        <v>0.72938417211334794</v>
      </c>
      <c r="N19" s="296">
        <f t="shared" si="4"/>
        <v>0.6920153435610511</v>
      </c>
      <c r="O19" s="296">
        <f t="shared" si="4"/>
        <v>0.65656104702187013</v>
      </c>
      <c r="P19" s="296">
        <f t="shared" si="4"/>
        <v>0.62292319451790334</v>
      </c>
      <c r="Q19" s="296">
        <f t="shared" si="4"/>
        <v>0.59100872345152122</v>
      </c>
      <c r="R19" s="296">
        <f t="shared" si="4"/>
        <v>0.56072933913806566</v>
      </c>
      <c r="S19" s="296">
        <f>R19/(1+S9)</f>
        <v>0.53200127052947399</v>
      </c>
      <c r="T19" s="242"/>
    </row>
    <row r="20" spans="1:24" ht="14.65" customHeight="1" x14ac:dyDescent="0.25">
      <c r="A20" s="278"/>
      <c r="B20" s="86" t="s">
        <v>277</v>
      </c>
      <c r="C20" s="296">
        <f t="shared" si="3"/>
        <v>1.1450434319999998</v>
      </c>
      <c r="D20" s="296">
        <f t="shared" si="3"/>
        <v>1.1225915999999998</v>
      </c>
      <c r="E20" s="296">
        <f t="shared" si="3"/>
        <v>1.1005799999999999</v>
      </c>
      <c r="F20" s="296">
        <f>G20*(1+F10)</f>
        <v>1.079</v>
      </c>
      <c r="G20" s="296">
        <v>1</v>
      </c>
      <c r="H20" s="296">
        <f>G20/(1+H10)</f>
        <v>0.97847358121330719</v>
      </c>
      <c r="I20" s="296">
        <f t="shared" si="4"/>
        <v>0.95928782471892859</v>
      </c>
      <c r="J20" s="296">
        <f t="shared" si="4"/>
        <v>0.94047825952836139</v>
      </c>
      <c r="K20" s="296">
        <f t="shared" si="4"/>
        <v>0.92203750934153073</v>
      </c>
      <c r="L20" s="296">
        <f t="shared" si="4"/>
        <v>0.90395834249169682</v>
      </c>
      <c r="M20" s="296">
        <f t="shared" si="4"/>
        <v>0.88623366910950663</v>
      </c>
      <c r="N20" s="296">
        <f t="shared" si="4"/>
        <v>0.86885653834265353</v>
      </c>
      <c r="O20" s="296">
        <f t="shared" si="4"/>
        <v>0.85182013563005243</v>
      </c>
      <c r="P20" s="296">
        <f t="shared" si="4"/>
        <v>0.83511778002946313</v>
      </c>
      <c r="Q20" s="296">
        <f t="shared" si="4"/>
        <v>0.81874292159751283</v>
      </c>
      <c r="R20" s="296">
        <f t="shared" si="4"/>
        <v>0.80268913882109094</v>
      </c>
      <c r="S20" s="296">
        <f t="shared" si="4"/>
        <v>0.7869501360991088</v>
      </c>
      <c r="T20" s="242"/>
    </row>
    <row r="21" spans="1:24" ht="14.65" customHeight="1" x14ac:dyDescent="0.25">
      <c r="A21" s="278"/>
      <c r="B21" s="86" t="s">
        <v>278</v>
      </c>
      <c r="C21" s="296">
        <f>C19*C20</f>
        <v>1.4131374420426024</v>
      </c>
      <c r="D21" s="296">
        <f>D19*D20</f>
        <v>1.3144486382805023</v>
      </c>
      <c r="E21" s="296">
        <f>E19*E20</f>
        <v>1.2226519312799999</v>
      </c>
      <c r="F21" s="296">
        <f>F19*F20</f>
        <v>1.1372660000000001</v>
      </c>
      <c r="G21" s="296">
        <v>1</v>
      </c>
      <c r="H21" s="296">
        <f t="shared" ref="H21:S21" si="5">H19*H20</f>
        <v>0.92834305617960833</v>
      </c>
      <c r="I21" s="296">
        <f t="shared" si="5"/>
        <v>0.86351067472151677</v>
      </c>
      <c r="J21" s="296">
        <f t="shared" si="5"/>
        <v>0.80320597045942332</v>
      </c>
      <c r="K21" s="296">
        <f t="shared" si="5"/>
        <v>0.74711274552537776</v>
      </c>
      <c r="L21" s="296">
        <f t="shared" si="5"/>
        <v>0.69493688425547662</v>
      </c>
      <c r="M21" s="296">
        <f t="shared" si="5"/>
        <v>0.64640481104241221</v>
      </c>
      <c r="N21" s="296">
        <f t="shared" si="5"/>
        <v>0.60126205588645698</v>
      </c>
      <c r="O21" s="296">
        <f t="shared" si="5"/>
        <v>0.55927192012357863</v>
      </c>
      <c r="P21" s="296">
        <f t="shared" si="5"/>
        <v>0.52021423533465283</v>
      </c>
      <c r="Q21" s="296">
        <f t="shared" si="5"/>
        <v>0.48388420892831496</v>
      </c>
      <c r="R21" s="296">
        <f t="shared" si="5"/>
        <v>0.45009135034445336</v>
      </c>
      <c r="S21" s="296">
        <f t="shared" si="5"/>
        <v>0.41865847224806835</v>
      </c>
      <c r="T21" s="242"/>
    </row>
    <row r="22" spans="1:24" ht="14.65" customHeight="1" x14ac:dyDescent="0.2">
      <c r="A22" s="278"/>
      <c r="T22" s="242"/>
    </row>
    <row r="23" spans="1:24" ht="14.65" customHeight="1" x14ac:dyDescent="0.25">
      <c r="A23" s="278"/>
      <c r="C23" s="233" t="s">
        <v>162</v>
      </c>
      <c r="T23" s="242"/>
      <c r="V23" s="281" t="s">
        <v>203</v>
      </c>
      <c r="W23" s="281"/>
      <c r="X23" s="281"/>
    </row>
    <row r="24" spans="1:24" ht="28.9" customHeight="1" x14ac:dyDescent="0.25">
      <c r="A24" s="278"/>
      <c r="B24" s="272" t="s">
        <v>267</v>
      </c>
      <c r="C24" s="273" t="s">
        <v>204</v>
      </c>
      <c r="T24" s="242"/>
      <c r="V24" s="281" t="s">
        <v>205</v>
      </c>
      <c r="W24" s="281" t="s">
        <v>204</v>
      </c>
      <c r="X24" s="281" t="s">
        <v>206</v>
      </c>
    </row>
    <row r="25" spans="1:24" ht="28.9" customHeight="1" x14ac:dyDescent="0.25">
      <c r="A25" s="278"/>
      <c r="B25" s="274" t="s">
        <v>207</v>
      </c>
      <c r="C25" s="240">
        <v>0</v>
      </c>
      <c r="D25" s="34" t="s">
        <v>208</v>
      </c>
      <c r="T25" s="242"/>
      <c r="V25" s="281"/>
      <c r="W25" s="281"/>
      <c r="X25" s="281"/>
    </row>
    <row r="26" spans="1:24" ht="43.5" customHeight="1" x14ac:dyDescent="0.25">
      <c r="A26" s="278"/>
      <c r="B26" s="272" t="s">
        <v>209</v>
      </c>
      <c r="C26" s="275" t="s">
        <v>204</v>
      </c>
      <c r="T26" s="242"/>
    </row>
    <row r="27" spans="1:24" ht="14.65" customHeight="1" x14ac:dyDescent="0.2">
      <c r="A27" s="278"/>
      <c r="B27" s="276" t="s">
        <v>210</v>
      </c>
      <c r="T27" s="242"/>
    </row>
    <row r="28" spans="1:24" ht="14.65" customHeight="1" x14ac:dyDescent="0.2">
      <c r="A28" s="278"/>
      <c r="T28" s="242"/>
    </row>
    <row r="29" spans="1:24" ht="14.65" customHeight="1" x14ac:dyDescent="0.25">
      <c r="A29" s="278"/>
      <c r="B29" s="238" t="s">
        <v>174</v>
      </c>
      <c r="T29" s="242"/>
    </row>
    <row r="30" spans="1:24" ht="14.65" customHeight="1" x14ac:dyDescent="0.25">
      <c r="A30" s="278"/>
      <c r="B30" s="238" t="s">
        <v>282</v>
      </c>
      <c r="C30" s="297" t="s">
        <v>283</v>
      </c>
      <c r="T30" s="242"/>
    </row>
    <row r="31" spans="1:24" ht="14.65" customHeight="1" x14ac:dyDescent="0.25">
      <c r="A31" s="278"/>
      <c r="B31" s="34" t="s">
        <v>175</v>
      </c>
      <c r="C31" s="240">
        <v>5</v>
      </c>
      <c r="D31" s="233" t="s">
        <v>176</v>
      </c>
      <c r="T31" s="242"/>
      <c r="U31" s="34" t="s">
        <v>177</v>
      </c>
    </row>
    <row r="32" spans="1:24" ht="14.65" customHeight="1" x14ac:dyDescent="0.25">
      <c r="A32" s="278"/>
      <c r="B32" s="34" t="s">
        <v>178</v>
      </c>
      <c r="C32" s="240">
        <v>0</v>
      </c>
      <c r="D32" s="233" t="s">
        <v>179</v>
      </c>
      <c r="T32" s="242"/>
      <c r="U32" s="34" t="s">
        <v>177</v>
      </c>
    </row>
    <row r="33" spans="1:21" ht="14.65" customHeight="1" x14ac:dyDescent="0.2">
      <c r="A33" s="278"/>
      <c r="C33" s="34">
        <v>0</v>
      </c>
      <c r="D33" s="34">
        <v>1</v>
      </c>
      <c r="E33" s="34">
        <v>2</v>
      </c>
      <c r="F33" s="34">
        <v>3</v>
      </c>
      <c r="G33" s="34">
        <v>4</v>
      </c>
      <c r="H33" s="34">
        <v>5</v>
      </c>
      <c r="I33" s="34">
        <v>6</v>
      </c>
      <c r="J33" s="34">
        <v>7</v>
      </c>
      <c r="K33" s="34">
        <v>8</v>
      </c>
      <c r="L33" s="34">
        <v>9</v>
      </c>
      <c r="M33" s="34">
        <f>L33+1</f>
        <v>10</v>
      </c>
      <c r="N33" s="34">
        <f t="shared" ref="N33:S33" si="6">M33+1</f>
        <v>11</v>
      </c>
      <c r="O33" s="34">
        <f t="shared" si="6"/>
        <v>12</v>
      </c>
      <c r="P33" s="34">
        <f t="shared" si="6"/>
        <v>13</v>
      </c>
      <c r="Q33" s="34">
        <f t="shared" si="6"/>
        <v>14</v>
      </c>
      <c r="R33" s="34">
        <f t="shared" si="6"/>
        <v>15</v>
      </c>
      <c r="S33" s="34">
        <f t="shared" si="6"/>
        <v>16</v>
      </c>
      <c r="T33" s="242"/>
    </row>
    <row r="34" spans="1:21" ht="14.65" customHeight="1" x14ac:dyDescent="0.2">
      <c r="A34" s="278"/>
      <c r="C34" s="280" t="s">
        <v>158</v>
      </c>
      <c r="D34" s="280" t="s">
        <v>159</v>
      </c>
      <c r="E34" s="280" t="s">
        <v>160</v>
      </c>
      <c r="F34" s="280" t="s">
        <v>161</v>
      </c>
      <c r="G34" s="280" t="s">
        <v>162</v>
      </c>
      <c r="H34" s="280" t="s">
        <v>163</v>
      </c>
      <c r="I34" s="280" t="s">
        <v>164</v>
      </c>
      <c r="J34" s="34" t="s">
        <v>165</v>
      </c>
      <c r="K34" s="34" t="s">
        <v>166</v>
      </c>
      <c r="L34" s="34" t="s">
        <v>167</v>
      </c>
      <c r="M34" s="34" t="s">
        <v>168</v>
      </c>
      <c r="N34" s="34" t="s">
        <v>169</v>
      </c>
      <c r="O34" s="34" t="s">
        <v>170</v>
      </c>
      <c r="P34" s="34" t="s">
        <v>171</v>
      </c>
      <c r="Q34" s="34" t="s">
        <v>172</v>
      </c>
      <c r="R34" s="34" t="s">
        <v>173</v>
      </c>
      <c r="S34" s="34" t="s">
        <v>250</v>
      </c>
      <c r="T34" s="242" t="s">
        <v>180</v>
      </c>
    </row>
    <row r="35" spans="1:21" ht="14.65" customHeight="1" x14ac:dyDescent="0.25">
      <c r="A35" s="278"/>
      <c r="B35" s="34" t="s">
        <v>181</v>
      </c>
      <c r="C35" s="240">
        <v>0</v>
      </c>
      <c r="D35" s="240">
        <v>0</v>
      </c>
      <c r="E35" s="240">
        <v>0</v>
      </c>
      <c r="F35" s="240">
        <v>0</v>
      </c>
      <c r="G35" s="240">
        <v>0</v>
      </c>
      <c r="T35" s="242"/>
      <c r="U35" s="34" t="s">
        <v>177</v>
      </c>
    </row>
    <row r="36" spans="1:21" ht="14.65" customHeight="1" x14ac:dyDescent="0.25">
      <c r="A36" s="278"/>
      <c r="B36" s="34" t="s">
        <v>182</v>
      </c>
      <c r="C36" s="241">
        <f>IF(C33=$C31+4,-$C32,0)</f>
        <v>0</v>
      </c>
      <c r="D36" s="241">
        <f t="shared" ref="D36:S36" si="7">IF(D33=$C31+4,-$C32,0)</f>
        <v>0</v>
      </c>
      <c r="E36" s="241">
        <f t="shared" si="7"/>
        <v>0</v>
      </c>
      <c r="F36" s="241">
        <f t="shared" si="7"/>
        <v>0</v>
      </c>
      <c r="G36" s="241">
        <f t="shared" si="7"/>
        <v>0</v>
      </c>
      <c r="H36" s="241">
        <f t="shared" si="7"/>
        <v>0</v>
      </c>
      <c r="I36" s="241">
        <f t="shared" si="7"/>
        <v>0</v>
      </c>
      <c r="J36" s="241">
        <f t="shared" si="7"/>
        <v>0</v>
      </c>
      <c r="K36" s="241">
        <f t="shared" si="7"/>
        <v>0</v>
      </c>
      <c r="L36" s="241">
        <f t="shared" si="7"/>
        <v>0</v>
      </c>
      <c r="M36" s="241">
        <f t="shared" si="7"/>
        <v>0</v>
      </c>
      <c r="N36" s="241">
        <f t="shared" si="7"/>
        <v>0</v>
      </c>
      <c r="O36" s="241">
        <f t="shared" si="7"/>
        <v>0</v>
      </c>
      <c r="P36" s="241">
        <f t="shared" si="7"/>
        <v>0</v>
      </c>
      <c r="Q36" s="241">
        <f t="shared" si="7"/>
        <v>0</v>
      </c>
      <c r="R36" s="241">
        <f t="shared" si="7"/>
        <v>0</v>
      </c>
      <c r="S36" s="241">
        <f t="shared" si="7"/>
        <v>0</v>
      </c>
      <c r="T36" s="242"/>
      <c r="U36" s="34" t="s">
        <v>183</v>
      </c>
    </row>
    <row r="37" spans="1:21" ht="14.65" customHeight="1" x14ac:dyDescent="0.25">
      <c r="A37" s="278"/>
      <c r="B37" s="34" t="s">
        <v>184</v>
      </c>
      <c r="C37" s="241"/>
      <c r="D37" s="241"/>
      <c r="E37" s="241"/>
      <c r="F37" s="241"/>
      <c r="G37" s="241">
        <f>IF($C$30="ROI",IF(G33&lt;=$C31+3,-$J42/G15,0),IF($C$30="NI",IF(G33&lt;=$C31+3,-$J42/G20,0)))</f>
        <v>0</v>
      </c>
      <c r="H37" s="241">
        <f t="shared" ref="H37:S37" si="8">IF($C$30="ROI",IF(H33&lt;=$C31+3,-$J42/H15,0),IF($C$30="NI",IF(H33&lt;=$C31+3,-$J42/H20,0)))</f>
        <v>0</v>
      </c>
      <c r="I37" s="241">
        <f t="shared" si="8"/>
        <v>0</v>
      </c>
      <c r="J37" s="241">
        <f t="shared" si="8"/>
        <v>0</v>
      </c>
      <c r="K37" s="241">
        <f t="shared" si="8"/>
        <v>0</v>
      </c>
      <c r="L37" s="241">
        <f t="shared" si="8"/>
        <v>0</v>
      </c>
      <c r="M37" s="241">
        <f t="shared" si="8"/>
        <v>0</v>
      </c>
      <c r="N37" s="241">
        <f t="shared" si="8"/>
        <v>0</v>
      </c>
      <c r="O37" s="241">
        <f t="shared" si="8"/>
        <v>0</v>
      </c>
      <c r="P37" s="241">
        <f t="shared" si="8"/>
        <v>0</v>
      </c>
      <c r="Q37" s="241">
        <f t="shared" si="8"/>
        <v>0</v>
      </c>
      <c r="R37" s="241">
        <f t="shared" si="8"/>
        <v>0</v>
      </c>
      <c r="S37" s="241">
        <f t="shared" si="8"/>
        <v>0</v>
      </c>
      <c r="T37" s="242"/>
      <c r="U37" s="34" t="s">
        <v>183</v>
      </c>
    </row>
    <row r="38" spans="1:21" ht="14.65" customHeight="1" x14ac:dyDescent="0.25">
      <c r="A38" s="278"/>
      <c r="B38" s="34" t="s">
        <v>185</v>
      </c>
      <c r="C38" s="241">
        <f>SUM(C35:C36)</f>
        <v>0</v>
      </c>
      <c r="D38" s="241">
        <f t="shared" ref="D38:S38" si="9">SUM(D35:D37)</f>
        <v>0</v>
      </c>
      <c r="E38" s="241">
        <f t="shared" si="9"/>
        <v>0</v>
      </c>
      <c r="F38" s="241">
        <f t="shared" si="9"/>
        <v>0</v>
      </c>
      <c r="G38" s="241">
        <f t="shared" si="9"/>
        <v>0</v>
      </c>
      <c r="H38" s="241">
        <f t="shared" si="9"/>
        <v>0</v>
      </c>
      <c r="I38" s="241">
        <f t="shared" si="9"/>
        <v>0</v>
      </c>
      <c r="J38" s="241">
        <f t="shared" si="9"/>
        <v>0</v>
      </c>
      <c r="K38" s="241">
        <f t="shared" si="9"/>
        <v>0</v>
      </c>
      <c r="L38" s="241">
        <f t="shared" si="9"/>
        <v>0</v>
      </c>
      <c r="M38" s="241">
        <f t="shared" si="9"/>
        <v>0</v>
      </c>
      <c r="N38" s="241">
        <f t="shared" si="9"/>
        <v>0</v>
      </c>
      <c r="O38" s="241">
        <f t="shared" si="9"/>
        <v>0</v>
      </c>
      <c r="P38" s="241">
        <f t="shared" si="9"/>
        <v>0</v>
      </c>
      <c r="Q38" s="241">
        <f t="shared" si="9"/>
        <v>0</v>
      </c>
      <c r="R38" s="241">
        <f t="shared" si="9"/>
        <v>0</v>
      </c>
      <c r="S38" s="241">
        <f t="shared" si="9"/>
        <v>0</v>
      </c>
      <c r="T38" s="243" t="s">
        <v>186</v>
      </c>
      <c r="U38" s="34" t="s">
        <v>183</v>
      </c>
    </row>
    <row r="39" spans="1:21" ht="14.65" customHeight="1" x14ac:dyDescent="0.25">
      <c r="A39" s="278"/>
      <c r="B39" s="34" t="s">
        <v>211</v>
      </c>
      <c r="C39" s="241">
        <f>IF($C$30="ROI",C38*C16,IF($C$30="NI",C38*C21))</f>
        <v>0</v>
      </c>
      <c r="D39" s="241">
        <f t="shared" ref="D39:S39" si="10">IF($C$30="ROI",D38*D16,IF($C$30="NI",D38*D21))</f>
        <v>0</v>
      </c>
      <c r="E39" s="241">
        <f t="shared" si="10"/>
        <v>0</v>
      </c>
      <c r="F39" s="241">
        <f t="shared" si="10"/>
        <v>0</v>
      </c>
      <c r="G39" s="241">
        <f t="shared" si="10"/>
        <v>0</v>
      </c>
      <c r="H39" s="241">
        <f t="shared" si="10"/>
        <v>0</v>
      </c>
      <c r="I39" s="241">
        <f t="shared" si="10"/>
        <v>0</v>
      </c>
      <c r="J39" s="241">
        <f t="shared" si="10"/>
        <v>0</v>
      </c>
      <c r="K39" s="241">
        <f t="shared" si="10"/>
        <v>0</v>
      </c>
      <c r="L39" s="241">
        <f t="shared" si="10"/>
        <v>0</v>
      </c>
      <c r="M39" s="241">
        <f t="shared" si="10"/>
        <v>0</v>
      </c>
      <c r="N39" s="241">
        <f t="shared" si="10"/>
        <v>0</v>
      </c>
      <c r="O39" s="241">
        <f t="shared" si="10"/>
        <v>0</v>
      </c>
      <c r="P39" s="241">
        <f t="shared" si="10"/>
        <v>0</v>
      </c>
      <c r="Q39" s="241">
        <f t="shared" si="10"/>
        <v>0</v>
      </c>
      <c r="R39" s="241">
        <f t="shared" si="10"/>
        <v>0</v>
      </c>
      <c r="S39" s="241">
        <f t="shared" si="10"/>
        <v>0</v>
      </c>
      <c r="T39" s="244">
        <f>ABS(SUM(C39:S39))</f>
        <v>0</v>
      </c>
      <c r="U39" s="34" t="s">
        <v>183</v>
      </c>
    </row>
    <row r="40" spans="1:21" ht="14.65" customHeight="1" x14ac:dyDescent="0.2">
      <c r="A40" s="278"/>
      <c r="T40" s="242"/>
      <c r="U40" s="34" t="s">
        <v>183</v>
      </c>
    </row>
    <row r="41" spans="1:21" ht="14.65" customHeight="1" x14ac:dyDescent="0.25">
      <c r="A41" s="278"/>
      <c r="C41" s="245" t="str">
        <f t="shared" ref="C41:H41" si="11">"Inv. Yr. "&amp;C33</f>
        <v>Inv. Yr. 0</v>
      </c>
      <c r="D41" s="245" t="str">
        <f t="shared" si="11"/>
        <v>Inv. Yr. 1</v>
      </c>
      <c r="E41" s="245" t="str">
        <f t="shared" si="11"/>
        <v>Inv. Yr. 2</v>
      </c>
      <c r="F41" s="245" t="str">
        <f t="shared" si="11"/>
        <v>Inv. Yr. 3</v>
      </c>
      <c r="G41" s="245" t="str">
        <f t="shared" si="11"/>
        <v>Inv. Yr. 4</v>
      </c>
      <c r="H41" s="245" t="str">
        <f t="shared" si="11"/>
        <v>Inv. Yr. 5</v>
      </c>
      <c r="I41" s="245" t="s">
        <v>193</v>
      </c>
      <c r="J41" s="245" t="s">
        <v>180</v>
      </c>
      <c r="T41" s="242"/>
    </row>
    <row r="42" spans="1:21" ht="14.65" customHeight="1" x14ac:dyDescent="0.2">
      <c r="A42" s="278"/>
      <c r="B42" s="34" t="s">
        <v>194</v>
      </c>
      <c r="C42" s="246">
        <f>IF(C30="ROI",C35*C$16/SUMIF($G$33:$S$33,"&lt;="&amp;$C31+3,$G$14:$S$14),IF(C30="NI",C35*C$21/SUMIF($G$33:$S$33,"&lt;="&amp;$C31+3,$G$19:$S$19)))</f>
        <v>0</v>
      </c>
      <c r="D42" s="246">
        <f>IF(C30="ROI",D35*D$16/SUMIF($G$33:$S$33,"&lt;="&amp;$C31+3,$G$14:$S$14),IF(C30="NI",D35*D$21/SUMIF($G$33:$S$33,"&lt;="&amp;$C31+3,$G$19:$S$19)))</f>
        <v>0</v>
      </c>
      <c r="E42" s="246">
        <f>IF(C30="ROI",E35*E$16/SUMIF($G$33:$S$33,"&lt;="&amp;$C31+3,$G$14:$S$14),IF(C30="NI",E35*E$21/SUMIF($G$33:$S$33,"&lt;="&amp;$C31+3,$G$19:$S$19)))</f>
        <v>0</v>
      </c>
      <c r="F42" s="246">
        <f>IF(C30="ROI",F35*F$16/SUMIF($G$33:$S$33,"&lt;="&amp;$C31+3,$G$14:$S$14),IF(C30="NI",F35*F$21/SUMIF($G$33:$S$33,"&lt;="&amp;$C31+3,$G$19:$S$19)))</f>
        <v>0</v>
      </c>
      <c r="G42" s="246">
        <f>IF(C30="ROI",G35*G$16/SUMIF($G$33:$S$33,"&lt;="&amp;$C31+3,$G$14:$S$14),IF(C30="NI",G35*G$21/SUMIF($G$33:$S$33,"&lt;="&amp;$C31+3,$G$19:$S$19)))</f>
        <v>0</v>
      </c>
      <c r="H42" s="246">
        <f>IF(C30="ROI",H35*H$16/SUMIF($G$33:$S$33,"&lt;="&amp;$C31+3,$G$14:$S$14),IF(C30="NI",H35*H$21/SUMIF($G$33:$S$33,"&lt;="&amp;$C31+3,$G$19:$S$19)))</f>
        <v>0</v>
      </c>
      <c r="I42" s="246">
        <f>IF(C30="ROI",SUMPRODUCT($F$16:$S$16,F36:S36)/SUMIF(G33:S33,"&lt;="&amp;C31+3,$G$14:$S$14),IF(C30="NI",SUMPRODUCT($F$21:$S$21,F36:S36)/SUMIF(G33:S33,"&lt;="&amp;C31+3,$G$19:$S$19)))</f>
        <v>0</v>
      </c>
      <c r="J42" s="247">
        <f>SUM(C42:I42)</f>
        <v>0</v>
      </c>
      <c r="T42" s="242"/>
      <c r="U42" s="34" t="s">
        <v>183</v>
      </c>
    </row>
    <row r="43" spans="1:21" ht="14.65" customHeight="1" x14ac:dyDescent="0.2">
      <c r="A43" s="278"/>
      <c r="C43" s="282"/>
      <c r="D43" s="282"/>
      <c r="E43" s="282"/>
      <c r="F43" s="282"/>
      <c r="G43" s="282"/>
      <c r="H43" s="282"/>
      <c r="I43" s="282"/>
      <c r="J43" s="282"/>
      <c r="K43" s="282"/>
      <c r="L43" s="282"/>
      <c r="T43" s="242"/>
    </row>
    <row r="44" spans="1:21" ht="14.65" customHeight="1" x14ac:dyDescent="0.2">
      <c r="A44" s="278"/>
      <c r="T44" s="242"/>
    </row>
    <row r="45" spans="1:21" ht="14.65" customHeight="1" x14ac:dyDescent="0.2">
      <c r="A45" s="278"/>
      <c r="T45" s="242"/>
    </row>
    <row r="46" spans="1:21" ht="14.65" customHeight="1" x14ac:dyDescent="0.25">
      <c r="A46" s="278"/>
      <c r="B46" s="238" t="s">
        <v>195</v>
      </c>
      <c r="T46" s="242"/>
    </row>
    <row r="47" spans="1:21" ht="14.65" customHeight="1" x14ac:dyDescent="0.25">
      <c r="A47" s="278"/>
      <c r="B47" s="34" t="s">
        <v>175</v>
      </c>
      <c r="C47" s="240">
        <v>5</v>
      </c>
      <c r="D47" s="233" t="s">
        <v>176</v>
      </c>
      <c r="T47" s="242"/>
      <c r="U47" s="34" t="s">
        <v>177</v>
      </c>
    </row>
    <row r="48" spans="1:21" ht="14.65" customHeight="1" x14ac:dyDescent="0.25">
      <c r="A48" s="278"/>
      <c r="B48" s="34" t="s">
        <v>178</v>
      </c>
      <c r="C48" s="240">
        <v>0</v>
      </c>
      <c r="D48" s="233" t="s">
        <v>179</v>
      </c>
      <c r="T48" s="242"/>
      <c r="U48" s="34" t="s">
        <v>177</v>
      </c>
    </row>
    <row r="49" spans="1:21" ht="14.65" customHeight="1" x14ac:dyDescent="0.2">
      <c r="A49" s="278"/>
      <c r="C49" s="34">
        <f t="shared" ref="C49:S49" si="12">C33</f>
        <v>0</v>
      </c>
      <c r="D49" s="34">
        <f t="shared" si="12"/>
        <v>1</v>
      </c>
      <c r="E49" s="34">
        <f t="shared" si="12"/>
        <v>2</v>
      </c>
      <c r="F49" s="34">
        <f t="shared" si="12"/>
        <v>3</v>
      </c>
      <c r="G49" s="34">
        <f t="shared" si="12"/>
        <v>4</v>
      </c>
      <c r="H49" s="34">
        <f t="shared" si="12"/>
        <v>5</v>
      </c>
      <c r="I49" s="34">
        <f t="shared" si="12"/>
        <v>6</v>
      </c>
      <c r="J49" s="34">
        <f t="shared" si="12"/>
        <v>7</v>
      </c>
      <c r="K49" s="34">
        <f t="shared" si="12"/>
        <v>8</v>
      </c>
      <c r="L49" s="34">
        <f t="shared" si="12"/>
        <v>9</v>
      </c>
      <c r="M49" s="34">
        <f t="shared" si="12"/>
        <v>10</v>
      </c>
      <c r="N49" s="34">
        <f t="shared" si="12"/>
        <v>11</v>
      </c>
      <c r="O49" s="34">
        <f t="shared" si="12"/>
        <v>12</v>
      </c>
      <c r="P49" s="34">
        <f t="shared" si="12"/>
        <v>13</v>
      </c>
      <c r="Q49" s="34">
        <f t="shared" si="12"/>
        <v>14</v>
      </c>
      <c r="R49" s="34">
        <f t="shared" si="12"/>
        <v>15</v>
      </c>
      <c r="S49" s="34">
        <f t="shared" si="12"/>
        <v>16</v>
      </c>
      <c r="T49" s="242"/>
    </row>
    <row r="50" spans="1:21" ht="14.65" customHeight="1" x14ac:dyDescent="0.2">
      <c r="A50" s="278"/>
      <c r="C50" s="280" t="s">
        <v>158</v>
      </c>
      <c r="D50" s="280" t="s">
        <v>159</v>
      </c>
      <c r="E50" s="280" t="s">
        <v>160</v>
      </c>
      <c r="F50" s="280" t="s">
        <v>161</v>
      </c>
      <c r="G50" s="280" t="s">
        <v>162</v>
      </c>
      <c r="H50" s="280" t="s">
        <v>163</v>
      </c>
      <c r="I50" s="280" t="s">
        <v>164</v>
      </c>
      <c r="J50" s="34" t="s">
        <v>165</v>
      </c>
      <c r="K50" s="34" t="s">
        <v>166</v>
      </c>
      <c r="L50" s="34" t="s">
        <v>167</v>
      </c>
      <c r="M50" s="34" t="s">
        <v>168</v>
      </c>
      <c r="N50" s="34" t="s">
        <v>169</v>
      </c>
      <c r="O50" s="34" t="s">
        <v>170</v>
      </c>
      <c r="P50" s="34" t="s">
        <v>171</v>
      </c>
      <c r="Q50" s="34" t="s">
        <v>172</v>
      </c>
      <c r="R50" s="34" t="s">
        <v>173</v>
      </c>
      <c r="S50" s="34" t="s">
        <v>250</v>
      </c>
      <c r="T50" s="242" t="s">
        <v>180</v>
      </c>
    </row>
    <row r="51" spans="1:21" ht="14.65" customHeight="1" x14ac:dyDescent="0.25">
      <c r="A51" s="278"/>
      <c r="B51" s="34" t="s">
        <v>181</v>
      </c>
      <c r="C51" s="240">
        <v>0</v>
      </c>
      <c r="D51" s="240">
        <v>0</v>
      </c>
      <c r="E51" s="240">
        <v>0</v>
      </c>
      <c r="F51" s="240">
        <v>0</v>
      </c>
      <c r="G51" s="240">
        <v>0</v>
      </c>
      <c r="T51" s="242"/>
      <c r="U51" s="34" t="s">
        <v>177</v>
      </c>
    </row>
    <row r="52" spans="1:21" ht="14.65" customHeight="1" x14ac:dyDescent="0.25">
      <c r="A52" s="278"/>
      <c r="B52" s="34" t="s">
        <v>182</v>
      </c>
      <c r="C52" s="241">
        <f>IF(C49=$C47+4,-$C48,0)</f>
        <v>0</v>
      </c>
      <c r="D52" s="241">
        <f t="shared" ref="D52:S52" si="13">IF(D49=$C47+4,-$C48,0)</f>
        <v>0</v>
      </c>
      <c r="E52" s="241">
        <f t="shared" si="13"/>
        <v>0</v>
      </c>
      <c r="F52" s="241">
        <f t="shared" si="13"/>
        <v>0</v>
      </c>
      <c r="G52" s="241">
        <f t="shared" si="13"/>
        <v>0</v>
      </c>
      <c r="H52" s="241">
        <f t="shared" si="13"/>
        <v>0</v>
      </c>
      <c r="I52" s="241">
        <f t="shared" si="13"/>
        <v>0</v>
      </c>
      <c r="J52" s="241">
        <f t="shared" si="13"/>
        <v>0</v>
      </c>
      <c r="K52" s="241">
        <f t="shared" si="13"/>
        <v>0</v>
      </c>
      <c r="L52" s="241">
        <f t="shared" si="13"/>
        <v>0</v>
      </c>
      <c r="M52" s="241">
        <f t="shared" si="13"/>
        <v>0</v>
      </c>
      <c r="N52" s="241">
        <f t="shared" si="13"/>
        <v>0</v>
      </c>
      <c r="O52" s="241">
        <f t="shared" si="13"/>
        <v>0</v>
      </c>
      <c r="P52" s="241">
        <f t="shared" si="13"/>
        <v>0</v>
      </c>
      <c r="Q52" s="241">
        <f t="shared" si="13"/>
        <v>0</v>
      </c>
      <c r="R52" s="241">
        <f t="shared" si="13"/>
        <v>0</v>
      </c>
      <c r="S52" s="241">
        <f t="shared" si="13"/>
        <v>0</v>
      </c>
      <c r="T52" s="242"/>
      <c r="U52" s="34" t="s">
        <v>183</v>
      </c>
    </row>
    <row r="53" spans="1:21" ht="14.65" customHeight="1" x14ac:dyDescent="0.25">
      <c r="A53" s="278"/>
      <c r="B53" s="34" t="s">
        <v>184</v>
      </c>
      <c r="C53" s="241"/>
      <c r="D53" s="241"/>
      <c r="E53" s="241"/>
      <c r="F53" s="241"/>
      <c r="G53" s="241">
        <f>IF($C$30="ROI",IF(G49&lt;=$C47+3,-$J58/G$15,0),IF($C$30="NI",IF(G49&lt;=$C47+3,-$J58/G$20,0)))</f>
        <v>0</v>
      </c>
      <c r="H53" s="241">
        <f t="shared" ref="H53:S53" si="14">IF($C$30="ROI",IF(H49&lt;=$C47+3,-$J58/H$15,0),IF($C$30="NI",IF(H49&lt;=$C47+3,-$J58/H$20,0)))</f>
        <v>0</v>
      </c>
      <c r="I53" s="241">
        <f t="shared" si="14"/>
        <v>0</v>
      </c>
      <c r="J53" s="241">
        <f t="shared" si="14"/>
        <v>0</v>
      </c>
      <c r="K53" s="241">
        <f t="shared" si="14"/>
        <v>0</v>
      </c>
      <c r="L53" s="241">
        <f t="shared" si="14"/>
        <v>0</v>
      </c>
      <c r="M53" s="241">
        <f t="shared" si="14"/>
        <v>0</v>
      </c>
      <c r="N53" s="241">
        <f t="shared" si="14"/>
        <v>0</v>
      </c>
      <c r="O53" s="241">
        <f t="shared" si="14"/>
        <v>0</v>
      </c>
      <c r="P53" s="241">
        <f t="shared" si="14"/>
        <v>0</v>
      </c>
      <c r="Q53" s="241">
        <f t="shared" si="14"/>
        <v>0</v>
      </c>
      <c r="R53" s="241">
        <f t="shared" si="14"/>
        <v>0</v>
      </c>
      <c r="S53" s="241">
        <f t="shared" si="14"/>
        <v>0</v>
      </c>
      <c r="T53" s="242"/>
      <c r="U53" s="34" t="s">
        <v>183</v>
      </c>
    </row>
    <row r="54" spans="1:21" ht="14.65" customHeight="1" x14ac:dyDescent="0.25">
      <c r="A54" s="278"/>
      <c r="B54" s="34" t="s">
        <v>185</v>
      </c>
      <c r="C54" s="241">
        <f>SUM(C51:C53)</f>
        <v>0</v>
      </c>
      <c r="D54" s="241">
        <f t="shared" ref="D54:S54" si="15">SUM(D51:D53)</f>
        <v>0</v>
      </c>
      <c r="E54" s="241">
        <f t="shared" si="15"/>
        <v>0</v>
      </c>
      <c r="F54" s="241">
        <f t="shared" si="15"/>
        <v>0</v>
      </c>
      <c r="G54" s="241">
        <f t="shared" si="15"/>
        <v>0</v>
      </c>
      <c r="H54" s="241">
        <f t="shared" si="15"/>
        <v>0</v>
      </c>
      <c r="I54" s="241">
        <f t="shared" si="15"/>
        <v>0</v>
      </c>
      <c r="J54" s="241">
        <f t="shared" si="15"/>
        <v>0</v>
      </c>
      <c r="K54" s="241">
        <f t="shared" si="15"/>
        <v>0</v>
      </c>
      <c r="L54" s="241">
        <f t="shared" si="15"/>
        <v>0</v>
      </c>
      <c r="M54" s="241">
        <f t="shared" si="15"/>
        <v>0</v>
      </c>
      <c r="N54" s="241">
        <f t="shared" si="15"/>
        <v>0</v>
      </c>
      <c r="O54" s="241">
        <f t="shared" si="15"/>
        <v>0</v>
      </c>
      <c r="P54" s="241">
        <f t="shared" si="15"/>
        <v>0</v>
      </c>
      <c r="Q54" s="241">
        <f t="shared" si="15"/>
        <v>0</v>
      </c>
      <c r="R54" s="241">
        <f t="shared" si="15"/>
        <v>0</v>
      </c>
      <c r="S54" s="241">
        <f t="shared" si="15"/>
        <v>0</v>
      </c>
      <c r="T54" s="243" t="s">
        <v>186</v>
      </c>
      <c r="U54" s="34" t="s">
        <v>183</v>
      </c>
    </row>
    <row r="55" spans="1:21" ht="14.65" customHeight="1" x14ac:dyDescent="0.25">
      <c r="A55" s="278"/>
      <c r="B55" s="34" t="s">
        <v>211</v>
      </c>
      <c r="C55" s="241">
        <f>IF($C$30="ROI",C54*C16,IF($C$30="NI",C54*C21))</f>
        <v>0</v>
      </c>
      <c r="D55" s="241">
        <f t="shared" ref="D55:S55" si="16">IF($C$30="ROI",D54*D16,IF($C$30="NI",D54*D21))</f>
        <v>0</v>
      </c>
      <c r="E55" s="241">
        <f t="shared" si="16"/>
        <v>0</v>
      </c>
      <c r="F55" s="241">
        <f t="shared" si="16"/>
        <v>0</v>
      </c>
      <c r="G55" s="241">
        <f t="shared" si="16"/>
        <v>0</v>
      </c>
      <c r="H55" s="241">
        <f t="shared" si="16"/>
        <v>0</v>
      </c>
      <c r="I55" s="241">
        <f t="shared" si="16"/>
        <v>0</v>
      </c>
      <c r="J55" s="241">
        <f t="shared" si="16"/>
        <v>0</v>
      </c>
      <c r="K55" s="241">
        <f t="shared" si="16"/>
        <v>0</v>
      </c>
      <c r="L55" s="241">
        <f t="shared" si="16"/>
        <v>0</v>
      </c>
      <c r="M55" s="241">
        <f t="shared" si="16"/>
        <v>0</v>
      </c>
      <c r="N55" s="241">
        <f t="shared" si="16"/>
        <v>0</v>
      </c>
      <c r="O55" s="241">
        <f t="shared" si="16"/>
        <v>0</v>
      </c>
      <c r="P55" s="241">
        <f t="shared" si="16"/>
        <v>0</v>
      </c>
      <c r="Q55" s="241">
        <f t="shared" si="16"/>
        <v>0</v>
      </c>
      <c r="R55" s="241">
        <f t="shared" si="16"/>
        <v>0</v>
      </c>
      <c r="S55" s="241">
        <f t="shared" si="16"/>
        <v>0</v>
      </c>
      <c r="T55" s="244">
        <f>ABS(SUM(C55:S55))</f>
        <v>0</v>
      </c>
      <c r="U55" s="34" t="s">
        <v>183</v>
      </c>
    </row>
    <row r="56" spans="1:21" ht="14.65" customHeight="1" x14ac:dyDescent="0.25">
      <c r="A56" s="278"/>
      <c r="C56" s="283"/>
      <c r="D56" s="283"/>
      <c r="E56" s="283"/>
      <c r="F56" s="283"/>
      <c r="G56" s="283"/>
      <c r="H56" s="283"/>
      <c r="I56" s="283"/>
      <c r="J56" s="283"/>
      <c r="K56" s="283"/>
      <c r="L56" s="283"/>
      <c r="M56" s="283"/>
      <c r="N56" s="283"/>
      <c r="O56" s="283"/>
      <c r="P56" s="283"/>
      <c r="Q56" s="283"/>
      <c r="R56" s="283"/>
      <c r="S56" s="283"/>
      <c r="T56" s="244"/>
      <c r="U56" s="34" t="s">
        <v>183</v>
      </c>
    </row>
    <row r="57" spans="1:21" ht="14.65" customHeight="1" x14ac:dyDescent="0.25">
      <c r="A57" s="278"/>
      <c r="C57" s="245" t="str">
        <f t="shared" ref="C57:H57" si="17">"Inv. Yr. "&amp;C49</f>
        <v>Inv. Yr. 0</v>
      </c>
      <c r="D57" s="245" t="str">
        <f t="shared" si="17"/>
        <v>Inv. Yr. 1</v>
      </c>
      <c r="E57" s="245" t="str">
        <f t="shared" si="17"/>
        <v>Inv. Yr. 2</v>
      </c>
      <c r="F57" s="245" t="str">
        <f t="shared" si="17"/>
        <v>Inv. Yr. 3</v>
      </c>
      <c r="G57" s="245" t="str">
        <f t="shared" si="17"/>
        <v>Inv. Yr. 4</v>
      </c>
      <c r="H57" s="245" t="str">
        <f t="shared" si="17"/>
        <v>Inv. Yr. 5</v>
      </c>
      <c r="I57" s="245" t="s">
        <v>193</v>
      </c>
      <c r="J57" s="245" t="s">
        <v>180</v>
      </c>
      <c r="T57" s="242"/>
    </row>
    <row r="58" spans="1:21" ht="14.65" customHeight="1" x14ac:dyDescent="0.2">
      <c r="A58" s="278"/>
      <c r="B58" s="34" t="s">
        <v>194</v>
      </c>
      <c r="C58" s="246">
        <f>IF(C30="ROI",C51*C$16/SUMIF($G$49:$S$49,"&lt;="&amp;$C47+3,$G$14:$S$14),IF(C30="NI",C51*C$21/SUMIF($G$49:$S$49,"&lt;="&amp;$C47+3,$G$19:$S$19)))</f>
        <v>0</v>
      </c>
      <c r="D58" s="246">
        <f>IF(C30="ROI",D51*D$16/SUMIF($G$49:$S$49,"&lt;="&amp;$C47+3,$G$14:$S$14),IF(C30="NI",D51*D$21/SUMIF($G$49:$S$49,"&lt;="&amp;$C47+3,$G$19:$S$19)))</f>
        <v>0</v>
      </c>
      <c r="E58" s="246">
        <f>IF(C30="ROI",E51*E$16/SUMIF($G$49:$S$49,"&lt;="&amp;$C47+3,$G$14:$S$14),IF(C30="NI",E51*E$21/SUMIF($G$49:$S$49,"&lt;="&amp;$C47+3,$G$19:$S$19)))</f>
        <v>0</v>
      </c>
      <c r="F58" s="246">
        <f>IF(C30="ROI",F51*F$16/SUMIF($G$49:$S$49,"&lt;="&amp;$C47+3,$G$14:$S$14),IF(C30="NI",F51*F$21/SUMIF($G$49:$S$49,"&lt;="&amp;$C47+3,$G$19:$S$19)))</f>
        <v>0</v>
      </c>
      <c r="G58" s="246">
        <f>IF(C30="ROI",G51*G$16/SUMIF($G$49:$S$49,"&lt;="&amp;$C47+3,$G$14:$S$14),IF(C30="NI",G51*G$21/SUMIF($G$49:$S$49,"&lt;="&amp;$C47+3,$G$19:$S$19)))</f>
        <v>0</v>
      </c>
      <c r="H58" s="246">
        <f>IF(C30="ROI",H51*H$16/SUMIF($G$49:$S$49,"&lt;="&amp;$C47+3,$G$14:$S$14),IF(C30="NI",H51*H$21/SUMIF($G$49:$S$49,"&lt;="&amp;$C47+3,$G$19:$S$19)))</f>
        <v>0</v>
      </c>
      <c r="I58" s="246">
        <f>IF(C30="ROI",SUMPRODUCT($F$16:$S$16,F52:S52)/SUMIF(G49:S49,"&lt;="&amp;C47+3,$G$14:$S$14),IF(C30="NI",SUMPRODUCT($F$21:$S$21,F52:S52)/SUMIF(G49:S49,"&lt;="&amp;C47+3,$G$19:$S$19)))</f>
        <v>0</v>
      </c>
      <c r="J58" s="247">
        <f>SUM(C58:I58)</f>
        <v>0</v>
      </c>
      <c r="T58" s="242"/>
      <c r="U58" s="34" t="s">
        <v>183</v>
      </c>
    </row>
    <row r="59" spans="1:21" ht="14.65" customHeight="1" x14ac:dyDescent="0.2">
      <c r="A59" s="278"/>
      <c r="F59" s="282"/>
      <c r="I59" s="282"/>
      <c r="T59" s="242"/>
    </row>
    <row r="60" spans="1:21" ht="14.65" customHeight="1" x14ac:dyDescent="0.2">
      <c r="A60" s="278"/>
      <c r="E60" s="284"/>
      <c r="T60" s="242"/>
    </row>
    <row r="61" spans="1:21" ht="14.65" customHeight="1" x14ac:dyDescent="0.25">
      <c r="A61" s="278"/>
      <c r="B61" s="238" t="s">
        <v>196</v>
      </c>
      <c r="T61" s="242"/>
    </row>
    <row r="62" spans="1:21" ht="15" customHeight="1" thickBot="1" x14ac:dyDescent="0.25">
      <c r="A62" s="278"/>
      <c r="T62" s="242"/>
    </row>
    <row r="63" spans="1:21" ht="14.65" customHeight="1" x14ac:dyDescent="0.25">
      <c r="A63" s="278"/>
      <c r="B63" s="253" t="s">
        <v>197</v>
      </c>
      <c r="C63" s="254" t="s">
        <v>198</v>
      </c>
      <c r="D63" s="285"/>
      <c r="T63" s="242"/>
    </row>
    <row r="64" spans="1:21" ht="14.65" customHeight="1" x14ac:dyDescent="0.25">
      <c r="A64" s="278"/>
      <c r="B64" s="286" t="s">
        <v>199</v>
      </c>
      <c r="C64" s="257" t="s">
        <v>162</v>
      </c>
      <c r="D64" s="277"/>
      <c r="T64" s="242"/>
    </row>
    <row r="65" spans="1:20" ht="14.65" customHeight="1" x14ac:dyDescent="0.25">
      <c r="A65" s="278"/>
      <c r="B65" s="286" t="s">
        <v>174</v>
      </c>
      <c r="C65" s="259">
        <f>J42</f>
        <v>0</v>
      </c>
      <c r="D65" s="277"/>
      <c r="T65" s="242"/>
    </row>
    <row r="66" spans="1:20" ht="14.65" customHeight="1" x14ac:dyDescent="0.25">
      <c r="A66" s="278"/>
      <c r="B66" s="286" t="s">
        <v>195</v>
      </c>
      <c r="C66" s="259">
        <f>J58</f>
        <v>0</v>
      </c>
      <c r="D66" s="277"/>
      <c r="T66" s="242"/>
    </row>
    <row r="67" spans="1:20" ht="14.65" customHeight="1" x14ac:dyDescent="0.2">
      <c r="A67" s="278"/>
      <c r="B67" s="286" t="s">
        <v>200</v>
      </c>
      <c r="C67" s="1"/>
      <c r="D67" s="277"/>
      <c r="T67" s="242"/>
    </row>
    <row r="68" spans="1:20" ht="14.65" customHeight="1" x14ac:dyDescent="0.2">
      <c r="A68" s="278"/>
      <c r="B68" s="286"/>
      <c r="C68" s="1"/>
      <c r="D68" s="277"/>
      <c r="T68" s="242"/>
    </row>
    <row r="69" spans="1:20" ht="15" customHeight="1" x14ac:dyDescent="0.25">
      <c r="A69" s="278"/>
      <c r="B69" s="260" t="s">
        <v>268</v>
      </c>
      <c r="C69" s="287">
        <f>SUM(C65:C66)</f>
        <v>0</v>
      </c>
      <c r="D69" s="277"/>
      <c r="T69" s="242"/>
    </row>
    <row r="70" spans="1:20" ht="15" customHeight="1" thickBot="1" x14ac:dyDescent="0.3">
      <c r="A70" s="278"/>
      <c r="B70" s="304" t="s">
        <v>306</v>
      </c>
      <c r="C70" s="305">
        <f>IF(C26="YES",C69*(1+C7)^4,IF(C24="YES",C25*(1+C7)^4,0))</f>
        <v>0</v>
      </c>
      <c r="D70" s="277"/>
      <c r="T70" s="242"/>
    </row>
    <row r="71" spans="1:20" ht="15" customHeight="1" thickTop="1" thickBot="1" x14ac:dyDescent="0.25">
      <c r="A71" s="288"/>
      <c r="B71" s="264"/>
      <c r="C71" s="289"/>
      <c r="D71" s="290"/>
      <c r="E71" s="288"/>
      <c r="T71" s="242"/>
    </row>
    <row r="72" spans="1:20" ht="15" customHeight="1" thickBot="1" x14ac:dyDescent="0.25">
      <c r="A72" s="288"/>
      <c r="B72" s="291"/>
      <c r="C72" s="291"/>
      <c r="D72" s="291"/>
      <c r="E72" s="291"/>
      <c r="F72" s="291"/>
      <c r="G72" s="291"/>
      <c r="H72" s="291"/>
      <c r="I72" s="291"/>
      <c r="J72" s="291"/>
      <c r="K72" s="291"/>
      <c r="L72" s="291"/>
      <c r="M72" s="291"/>
      <c r="N72" s="291"/>
      <c r="O72" s="291"/>
      <c r="P72" s="291"/>
      <c r="Q72" s="291"/>
      <c r="R72" s="291"/>
      <c r="S72" s="291"/>
      <c r="T72" s="292"/>
    </row>
    <row r="75" spans="1:20" ht="14.65" customHeight="1" x14ac:dyDescent="0.2">
      <c r="C75" s="34" t="s">
        <v>18</v>
      </c>
    </row>
  </sheetData>
  <mergeCells count="1">
    <mergeCell ref="B3:M3"/>
  </mergeCells>
  <conditionalFormatting sqref="T39">
    <cfRule type="cellIs" dxfId="1" priority="2" operator="greaterThan">
      <formula>0.5</formula>
    </cfRule>
  </conditionalFormatting>
  <conditionalFormatting sqref="T55">
    <cfRule type="cellIs" dxfId="0" priority="1" operator="greaterThan">
      <formula>0.5</formula>
    </cfRule>
  </conditionalFormatting>
  <dataValidations count="3">
    <dataValidation type="list" allowBlank="1" showInputMessage="1" showErrorMessage="1" sqref="C30" xr:uid="{0CECD6D9-566C-4EF7-AE7B-F68F6AAF0936}">
      <formula1>"ROI, NI"</formula1>
    </dataValidation>
    <dataValidation type="list" allowBlank="1" showInputMessage="1" showErrorMessage="1" sqref="C24 C26" xr:uid="{0FB5B616-3000-496E-93EA-C3FA76BCD568}">
      <formula1>$V$24:$W$24</formula1>
    </dataValidation>
    <dataValidation type="list" allowBlank="1" showInputMessage="1" showErrorMessage="1" sqref="C47" xr:uid="{C995B023-151C-403B-8884-0F723FAB8679}">
      <formula1>"1, 2, 3, 4, 5"</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E9-DBD9-496B-BE52-063C260E878D}">
  <dimension ref="A1:L37"/>
  <sheetViews>
    <sheetView topLeftCell="A33" zoomScale="70" zoomScaleNormal="70" workbookViewId="0">
      <selection activeCell="A18" sqref="A18:A25"/>
    </sheetView>
  </sheetViews>
  <sheetFormatPr defaultColWidth="9.140625" defaultRowHeight="15" x14ac:dyDescent="0.25"/>
  <cols>
    <col min="1" max="1" width="136.140625" style="58" customWidth="1"/>
    <col min="2" max="2" width="78" style="58" customWidth="1"/>
    <col min="3" max="3" width="42" style="58" customWidth="1"/>
    <col min="4" max="16384" width="9.140625" style="58"/>
  </cols>
  <sheetData>
    <row r="1" spans="1:12" ht="36" customHeight="1" x14ac:dyDescent="0.35">
      <c r="A1" s="336" t="s">
        <v>143</v>
      </c>
      <c r="B1" s="337"/>
      <c r="C1" s="337"/>
    </row>
    <row r="3" spans="1:12" ht="51.75" customHeight="1" thickBot="1" x14ac:dyDescent="0.3">
      <c r="A3" s="340" t="s">
        <v>214</v>
      </c>
      <c r="B3" s="340"/>
      <c r="C3" s="340"/>
      <c r="D3" s="59"/>
      <c r="E3" s="59"/>
      <c r="F3" s="59"/>
      <c r="G3" s="59"/>
      <c r="H3" s="59"/>
      <c r="I3" s="59"/>
      <c r="J3" s="59"/>
      <c r="K3" s="59"/>
      <c r="L3" s="59"/>
    </row>
    <row r="4" spans="1:12" x14ac:dyDescent="0.25">
      <c r="A4" s="60"/>
      <c r="B4" s="61" t="s">
        <v>144</v>
      </c>
      <c r="C4" s="61" t="s">
        <v>226</v>
      </c>
    </row>
    <row r="5" spans="1:12" ht="47.25" customHeight="1" x14ac:dyDescent="0.25">
      <c r="A5" s="354" t="s">
        <v>145</v>
      </c>
      <c r="B5" s="343" t="s">
        <v>231</v>
      </c>
      <c r="C5" s="343" t="s">
        <v>231</v>
      </c>
    </row>
    <row r="6" spans="1:12" x14ac:dyDescent="0.25">
      <c r="A6" s="355"/>
      <c r="B6" s="344"/>
      <c r="C6" s="344"/>
    </row>
    <row r="7" spans="1:12" x14ac:dyDescent="0.25">
      <c r="A7" s="355"/>
      <c r="B7" s="344"/>
      <c r="C7" s="344"/>
    </row>
    <row r="8" spans="1:12" x14ac:dyDescent="0.25">
      <c r="A8" s="355"/>
      <c r="B8" s="344"/>
      <c r="C8" s="344"/>
    </row>
    <row r="9" spans="1:12" ht="15.75" thickBot="1" x14ac:dyDescent="0.3">
      <c r="A9" s="356"/>
      <c r="B9" s="345"/>
      <c r="C9" s="345"/>
    </row>
    <row r="10" spans="1:12" ht="15.75" thickBot="1" x14ac:dyDescent="0.3">
      <c r="A10" s="62"/>
      <c r="B10" s="63"/>
      <c r="C10" s="63"/>
    </row>
    <row r="11" spans="1:12" x14ac:dyDescent="0.25">
      <c r="A11" s="64" t="s">
        <v>146</v>
      </c>
      <c r="B11" s="61"/>
      <c r="C11" s="61"/>
    </row>
    <row r="12" spans="1:12" ht="15" customHeight="1" x14ac:dyDescent="0.25">
      <c r="A12" s="350" t="s">
        <v>147</v>
      </c>
      <c r="B12" s="346" t="s">
        <v>231</v>
      </c>
      <c r="C12" s="346" t="s">
        <v>231</v>
      </c>
    </row>
    <row r="13" spans="1:12" x14ac:dyDescent="0.25">
      <c r="A13" s="351"/>
      <c r="B13" s="346"/>
      <c r="C13" s="346"/>
    </row>
    <row r="14" spans="1:12" x14ac:dyDescent="0.25">
      <c r="A14" s="351"/>
      <c r="B14" s="346"/>
      <c r="C14" s="346"/>
    </row>
    <row r="15" spans="1:12" x14ac:dyDescent="0.25">
      <c r="A15" s="351"/>
      <c r="B15" s="346"/>
      <c r="C15" s="346"/>
    </row>
    <row r="16" spans="1:12" x14ac:dyDescent="0.25">
      <c r="A16" s="351"/>
      <c r="B16" s="346"/>
      <c r="C16" s="346"/>
    </row>
    <row r="17" spans="1:3" x14ac:dyDescent="0.25">
      <c r="A17" s="352"/>
      <c r="B17" s="347"/>
      <c r="C17" s="347"/>
    </row>
    <row r="18" spans="1:3" ht="56.25" customHeight="1" x14ac:dyDescent="0.25">
      <c r="A18" s="350" t="s">
        <v>148</v>
      </c>
      <c r="B18" s="348" t="s">
        <v>231</v>
      </c>
      <c r="C18" s="348" t="s">
        <v>231</v>
      </c>
    </row>
    <row r="19" spans="1:3" ht="45" customHeight="1" x14ac:dyDescent="0.25">
      <c r="A19" s="351"/>
      <c r="B19" s="346"/>
      <c r="C19" s="346"/>
    </row>
    <row r="20" spans="1:3" x14ac:dyDescent="0.25">
      <c r="A20" s="351"/>
      <c r="B20" s="346"/>
      <c r="C20" s="346"/>
    </row>
    <row r="21" spans="1:3" x14ac:dyDescent="0.25">
      <c r="A21" s="351"/>
      <c r="B21" s="346"/>
      <c r="C21" s="346"/>
    </row>
    <row r="22" spans="1:3" x14ac:dyDescent="0.25">
      <c r="A22" s="351"/>
      <c r="B22" s="346"/>
      <c r="C22" s="346"/>
    </row>
    <row r="23" spans="1:3" x14ac:dyDescent="0.25">
      <c r="A23" s="351"/>
      <c r="B23" s="346"/>
      <c r="C23" s="346"/>
    </row>
    <row r="24" spans="1:3" x14ac:dyDescent="0.25">
      <c r="A24" s="351"/>
      <c r="B24" s="346"/>
      <c r="C24" s="346"/>
    </row>
    <row r="25" spans="1:3" x14ac:dyDescent="0.25">
      <c r="A25" s="352"/>
      <c r="B25" s="347"/>
      <c r="C25" s="347"/>
    </row>
    <row r="26" spans="1:3" ht="15" customHeight="1" x14ac:dyDescent="0.25">
      <c r="A26" s="350" t="s">
        <v>149</v>
      </c>
      <c r="B26" s="348" t="s">
        <v>231</v>
      </c>
      <c r="C26" s="348" t="s">
        <v>231</v>
      </c>
    </row>
    <row r="27" spans="1:3" x14ac:dyDescent="0.25">
      <c r="A27" s="351"/>
      <c r="B27" s="346"/>
      <c r="C27" s="346"/>
    </row>
    <row r="28" spans="1:3" x14ac:dyDescent="0.25">
      <c r="A28" s="351"/>
      <c r="B28" s="346"/>
      <c r="C28" s="346"/>
    </row>
    <row r="29" spans="1:3" ht="15.75" thickBot="1" x14ac:dyDescent="0.3">
      <c r="A29" s="353"/>
      <c r="B29" s="349"/>
      <c r="C29" s="349"/>
    </row>
    <row r="30" spans="1:3" x14ac:dyDescent="0.25">
      <c r="A30"/>
      <c r="B30"/>
      <c r="C30"/>
    </row>
    <row r="31" spans="1:3" x14ac:dyDescent="0.25">
      <c r="A31" s="65" t="s">
        <v>150</v>
      </c>
      <c r="B31" s="66"/>
      <c r="C31" s="66"/>
    </row>
    <row r="32" spans="1:3" ht="120" customHeight="1" x14ac:dyDescent="0.25">
      <c r="A32" s="341" t="s">
        <v>151</v>
      </c>
      <c r="B32" s="342"/>
    </row>
    <row r="33" spans="1:3" ht="120.75" customHeight="1" x14ac:dyDescent="0.25">
      <c r="A33" s="71" t="s">
        <v>152</v>
      </c>
      <c r="B33" s="85" t="s">
        <v>231</v>
      </c>
      <c r="C33" s="85" t="s">
        <v>231</v>
      </c>
    </row>
    <row r="34" spans="1:3" ht="98.25" customHeight="1" x14ac:dyDescent="0.25">
      <c r="A34" s="71" t="s">
        <v>153</v>
      </c>
      <c r="B34" s="85" t="s">
        <v>231</v>
      </c>
      <c r="C34" s="85" t="s">
        <v>231</v>
      </c>
    </row>
    <row r="35" spans="1:3" ht="132.75" customHeight="1" thickBot="1" x14ac:dyDescent="0.3">
      <c r="A35" s="72" t="s">
        <v>154</v>
      </c>
      <c r="B35" s="85" t="s">
        <v>231</v>
      </c>
      <c r="C35" s="85" t="s">
        <v>231</v>
      </c>
    </row>
    <row r="36" spans="1:3" ht="171.75" customHeight="1" x14ac:dyDescent="0.25">
      <c r="A36" s="71" t="s">
        <v>155</v>
      </c>
      <c r="B36" s="85" t="s">
        <v>231</v>
      </c>
      <c r="C36" s="85" t="s">
        <v>231</v>
      </c>
    </row>
    <row r="37" spans="1:3" ht="30" x14ac:dyDescent="0.25">
      <c r="A37" s="80" t="s">
        <v>156</v>
      </c>
      <c r="B37" s="85" t="s">
        <v>231</v>
      </c>
      <c r="C37" s="85" t="s">
        <v>231</v>
      </c>
    </row>
  </sheetData>
  <mergeCells count="15">
    <mergeCell ref="A1:C1"/>
    <mergeCell ref="A3:C3"/>
    <mergeCell ref="A32:B32"/>
    <mergeCell ref="C5:C9"/>
    <mergeCell ref="C12:C17"/>
    <mergeCell ref="C18:C25"/>
    <mergeCell ref="C26:C29"/>
    <mergeCell ref="A18:A25"/>
    <mergeCell ref="B18:B25"/>
    <mergeCell ref="A26:A29"/>
    <mergeCell ref="B26:B29"/>
    <mergeCell ref="A5:A9"/>
    <mergeCell ref="B5:B9"/>
    <mergeCell ref="A12:A17"/>
    <mergeCell ref="B12: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7AC4-D5FC-4ED6-831F-A715263ACDCB}">
  <dimension ref="A2:B23"/>
  <sheetViews>
    <sheetView workbookViewId="0">
      <selection activeCell="A6" sqref="A6:B23"/>
    </sheetView>
  </sheetViews>
  <sheetFormatPr defaultColWidth="9.140625" defaultRowHeight="15" x14ac:dyDescent="0.25"/>
  <cols>
    <col min="1" max="1" width="55.7109375" style="58" customWidth="1"/>
    <col min="2" max="2" width="84.140625" style="58" customWidth="1"/>
    <col min="3" max="16384" width="9.140625" style="58"/>
  </cols>
  <sheetData>
    <row r="2" spans="1:2" ht="15.75" x14ac:dyDescent="0.25">
      <c r="A2" s="357" t="s">
        <v>213</v>
      </c>
      <c r="B2" s="358"/>
    </row>
    <row r="4" spans="1:2" ht="129.75" customHeight="1" x14ac:dyDescent="0.25">
      <c r="A4" s="359" t="s">
        <v>232</v>
      </c>
      <c r="B4" s="359"/>
    </row>
    <row r="5" spans="1:2" ht="15.75" thickBot="1" x14ac:dyDescent="0.3">
      <c r="A5" s="360" t="s">
        <v>144</v>
      </c>
      <c r="B5" s="361"/>
    </row>
    <row r="6" spans="1:2" x14ac:dyDescent="0.25">
      <c r="A6" s="362" t="s">
        <v>231</v>
      </c>
      <c r="B6" s="363"/>
    </row>
    <row r="7" spans="1:2" x14ac:dyDescent="0.25">
      <c r="A7" s="364"/>
      <c r="B7" s="365"/>
    </row>
    <row r="8" spans="1:2" x14ac:dyDescent="0.25">
      <c r="A8" s="364"/>
      <c r="B8" s="365"/>
    </row>
    <row r="9" spans="1:2" x14ac:dyDescent="0.25">
      <c r="A9" s="364"/>
      <c r="B9" s="365"/>
    </row>
    <row r="10" spans="1:2" ht="140.25" customHeight="1" x14ac:dyDescent="0.25">
      <c r="A10" s="364"/>
      <c r="B10" s="365"/>
    </row>
    <row r="11" spans="1:2" x14ac:dyDescent="0.25">
      <c r="A11" s="364"/>
      <c r="B11" s="365"/>
    </row>
    <row r="12" spans="1:2" x14ac:dyDescent="0.25">
      <c r="A12" s="364"/>
      <c r="B12" s="365"/>
    </row>
    <row r="13" spans="1:2" x14ac:dyDescent="0.25">
      <c r="A13" s="364"/>
      <c r="B13" s="365"/>
    </row>
    <row r="14" spans="1:2" x14ac:dyDescent="0.25">
      <c r="A14" s="364"/>
      <c r="B14" s="365"/>
    </row>
    <row r="15" spans="1:2" x14ac:dyDescent="0.25">
      <c r="A15" s="364"/>
      <c r="B15" s="365"/>
    </row>
    <row r="16" spans="1:2" x14ac:dyDescent="0.25">
      <c r="A16" s="364"/>
      <c r="B16" s="365"/>
    </row>
    <row r="17" spans="1:2" x14ac:dyDescent="0.25">
      <c r="A17" s="364"/>
      <c r="B17" s="365"/>
    </row>
    <row r="18" spans="1:2" x14ac:dyDescent="0.25">
      <c r="A18" s="364"/>
      <c r="B18" s="365"/>
    </row>
    <row r="19" spans="1:2" x14ac:dyDescent="0.25">
      <c r="A19" s="364"/>
      <c r="B19" s="365"/>
    </row>
    <row r="20" spans="1:2" x14ac:dyDescent="0.25">
      <c r="A20" s="364"/>
      <c r="B20" s="365"/>
    </row>
    <row r="21" spans="1:2" x14ac:dyDescent="0.25">
      <c r="A21" s="364"/>
      <c r="B21" s="365"/>
    </row>
    <row r="22" spans="1:2" x14ac:dyDescent="0.25">
      <c r="A22" s="364"/>
      <c r="B22" s="365"/>
    </row>
    <row r="23" spans="1:2" ht="15.75" thickBot="1" x14ac:dyDescent="0.3">
      <c r="A23" s="366"/>
      <c r="B23" s="367"/>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USPC Application Principles</vt:lpstr>
      <vt:lpstr>USPC Submission &amp; Historic</vt:lpstr>
      <vt:lpstr>Historic cost Supporting Info</vt:lpstr>
      <vt:lpstr>UFI for CY202829</vt:lpstr>
      <vt:lpstr>UFI for CY202728</vt:lpstr>
      <vt:lpstr>UFI for CY202627</vt:lpstr>
      <vt:lpstr>UFI for CY202526</vt:lpstr>
      <vt:lpstr>UFI for CY202425</vt:lpstr>
      <vt:lpstr>UFI for CY202324</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Breen, Ciaran</cp:lastModifiedBy>
  <dcterms:created xsi:type="dcterms:W3CDTF">2023-10-19T13:51:06Z</dcterms:created>
  <dcterms:modified xsi:type="dcterms:W3CDTF">2024-04-03T14:08:34Z</dcterms:modified>
</cp:coreProperties>
</file>